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pivotTables/pivotTable1.xml" ContentType="application/vnd.openxmlformats-officedocument.spreadsheetml.pivotTable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xr:revisionPtr revIDLastSave="0" documentId="13_ncr:1_{F567306E-B860-4AA1-9B74-C44B9D82C0F7}" xr6:coauthVersionLast="45" xr6:coauthVersionMax="45" xr10:uidLastSave="{00000000-0000-0000-0000-000000000000}"/>
  <bookViews>
    <workbookView xWindow="504" yWindow="492" windowWidth="17064" windowHeight="11784" tabRatio="733" firstSheet="4" activeTab="9" xr2:uid="{00000000-000D-0000-FFFF-FFFF00000000}"/>
  </bookViews>
  <sheets>
    <sheet name="MOD" sheetId="1" r:id="rId1"/>
    <sheet name="DEPR" sheetId="5" r:id="rId2"/>
    <sheet name="GAST_FIN" sheetId="6" r:id="rId3"/>
    <sheet name="SEG" sheetId="9" r:id="rId4"/>
    <sheet name="GAST ADM" sheetId="11" r:id="rId5"/>
    <sheet name="COMB" sheetId="2" r:id="rId6"/>
    <sheet name="LUBR_FILT" sheetId="7" r:id="rId7"/>
    <sheet name="NEUM" sheetId="10" r:id="rId8"/>
    <sheet name="MANT" sheetId="8" r:id="rId9"/>
    <sheet name="RESUMEN" sheetId="4" r:id="rId10"/>
    <sheet name="Reporte viajes" sheetId="15" r:id="rId11"/>
    <sheet name="Conducción eficiente" sheetId="14" r:id="rId12"/>
  </sheets>
  <definedNames>
    <definedName name="_xlnm._FilterDatabase" localSheetId="11" hidden="1">'Conducción eficiente'!$A$1:$M$328</definedName>
  </definedNames>
  <calcPr calcId="191029"/>
  <pivotCaches>
    <pivotCache cacheId="0" r:id="rId1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9" i="1" l="1"/>
  <c r="C9" i="1"/>
  <c r="G80" i="15" l="1"/>
  <c r="C42" i="4" s="1"/>
  <c r="G79" i="15"/>
  <c r="G78" i="15"/>
  <c r="G35" i="4" l="1"/>
  <c r="H59" i="4"/>
  <c r="G44" i="4"/>
  <c r="G45" i="4" l="1"/>
  <c r="H57" i="4"/>
  <c r="H58" i="4"/>
  <c r="H61" i="4"/>
  <c r="H60" i="4"/>
  <c r="H56" i="4"/>
  <c r="H62" i="4"/>
  <c r="C47" i="4"/>
  <c r="G40" i="4"/>
  <c r="C38" i="4"/>
  <c r="F8" i="11"/>
  <c r="C6" i="9"/>
  <c r="D9" i="6"/>
  <c r="D9" i="5"/>
  <c r="D12" i="1"/>
  <c r="C29" i="4"/>
  <c r="G41" i="4" l="1"/>
  <c r="C44" i="4"/>
  <c r="D14" i="4" l="1"/>
  <c r="D5" i="8"/>
  <c r="D7" i="8" s="1"/>
  <c r="D13" i="4"/>
  <c r="D12" i="4"/>
  <c r="D11" i="4"/>
  <c r="G10" i="4"/>
  <c r="C7" i="9"/>
  <c r="E8" i="4" s="1"/>
  <c r="G8" i="4" s="1"/>
  <c r="C5" i="9"/>
  <c r="D8" i="6"/>
  <c r="F6" i="11"/>
  <c r="F4" i="11"/>
  <c r="F7" i="11" s="1"/>
  <c r="D10" i="5"/>
  <c r="E6" i="4" s="1"/>
  <c r="G6" i="4" s="1"/>
  <c r="D8" i="5"/>
  <c r="D7" i="5"/>
  <c r="C7" i="5"/>
  <c r="F15" i="7"/>
  <c r="G8" i="7"/>
  <c r="D8" i="1"/>
  <c r="C8" i="1"/>
  <c r="C21" i="4" l="1"/>
  <c r="C36" i="4"/>
  <c r="D16" i="4"/>
  <c r="C35" i="4" s="1"/>
  <c r="F14" i="4"/>
  <c r="G14" i="4" s="1"/>
  <c r="I50" i="8"/>
  <c r="C4" i="8" s="1"/>
  <c r="F7" i="6"/>
  <c r="C20" i="4" l="1"/>
  <c r="C8" i="4"/>
  <c r="G32" i="8"/>
  <c r="G33" i="8" s="1"/>
  <c r="G34" i="8" s="1"/>
  <c r="G35" i="8" s="1"/>
  <c r="G36" i="8" s="1"/>
  <c r="G37" i="8" s="1"/>
  <c r="G38" i="8" s="1"/>
  <c r="G39" i="8" s="1"/>
  <c r="G40" i="8" s="1"/>
  <c r="G41" i="8" s="1"/>
  <c r="G42" i="8" s="1"/>
  <c r="G43" i="8" s="1"/>
  <c r="G44" i="8" s="1"/>
  <c r="G45" i="8" s="1"/>
  <c r="G46" i="8" s="1"/>
  <c r="G47" i="8" s="1"/>
  <c r="G48" i="8" s="1"/>
  <c r="G49" i="8" s="1"/>
  <c r="D7" i="10"/>
  <c r="F13" i="4" s="1"/>
  <c r="G13" i="4" s="1"/>
  <c r="F14" i="7"/>
  <c r="E14" i="7"/>
  <c r="D14" i="7"/>
  <c r="C14" i="7"/>
  <c r="G7" i="7"/>
  <c r="F7" i="7"/>
  <c r="E7" i="7"/>
  <c r="D7" i="7"/>
  <c r="C7" i="7"/>
  <c r="D6" i="2"/>
  <c r="F11" i="4" s="1"/>
  <c r="D7" i="6"/>
  <c r="C7" i="6"/>
  <c r="G11" i="4" l="1"/>
  <c r="K50" i="8"/>
  <c r="G17" i="7"/>
  <c r="F12" i="4" s="1"/>
  <c r="G12" i="4" s="1"/>
  <c r="D10" i="1"/>
  <c r="C10" i="1"/>
  <c r="D10" i="6"/>
  <c r="E7" i="4" s="1"/>
  <c r="G7" i="4" s="1"/>
  <c r="F16" i="4" l="1"/>
  <c r="D4" i="8"/>
  <c r="L48" i="8"/>
  <c r="C9" i="4"/>
  <c r="F9" i="11"/>
  <c r="E9" i="4" s="1"/>
  <c r="G9" i="4" s="1"/>
  <c r="D11" i="1"/>
  <c r="D13" i="1" s="1"/>
  <c r="E5" i="4" s="1"/>
  <c r="C6" i="4"/>
  <c r="C7" i="4"/>
  <c r="G5" i="4" l="1"/>
  <c r="E16" i="4"/>
  <c r="C5" i="4"/>
  <c r="C16" i="4" s="1"/>
  <c r="C19" i="4" l="1"/>
  <c r="C22" i="4" s="1"/>
  <c r="C24" i="4" s="1"/>
  <c r="G19" i="4" s="1"/>
  <c r="G21" i="4" s="1"/>
  <c r="C34" i="4"/>
  <c r="C37" i="4" s="1"/>
  <c r="C39" i="4" s="1"/>
  <c r="G34" i="4" s="1"/>
  <c r="G36" i="4" s="1"/>
  <c r="G16" i="4"/>
  <c r="H12" i="4" s="1"/>
  <c r="H14" i="4" l="1"/>
  <c r="H9" i="4"/>
  <c r="H15" i="4"/>
  <c r="H10" i="4"/>
  <c r="H13" i="4"/>
  <c r="H6" i="4"/>
  <c r="H7" i="4"/>
  <c r="H8" i="4"/>
  <c r="H5" i="4"/>
  <c r="H11" i="4"/>
  <c r="H16" i="4" l="1"/>
</calcChain>
</file>

<file path=xl/sharedStrings.xml><?xml version="1.0" encoding="utf-8"?>
<sst xmlns="http://schemas.openxmlformats.org/spreadsheetml/2006/main" count="2611" uniqueCount="1466">
  <si>
    <t>CONCEPTO</t>
  </si>
  <si>
    <t>CHOFER</t>
  </si>
  <si>
    <t>AYUDANTE</t>
  </si>
  <si>
    <t>REMUNERACION BASE</t>
  </si>
  <si>
    <t>GRATIFICACION</t>
  </si>
  <si>
    <t>VACACIONES</t>
  </si>
  <si>
    <t>INDEMINIZACIÓN</t>
  </si>
  <si>
    <t>SUBTOTAL</t>
  </si>
  <si>
    <t>ESSALUD 9%</t>
  </si>
  <si>
    <t>KM</t>
  </si>
  <si>
    <t>MOD</t>
  </si>
  <si>
    <t>COSTO POR KM</t>
  </si>
  <si>
    <t>TRACTO</t>
  </si>
  <si>
    <t>SEMIREMOLQUE</t>
  </si>
  <si>
    <t>PRECIO DE COMPRA</t>
  </si>
  <si>
    <t>VIDA UTIL AÑOS</t>
  </si>
  <si>
    <t>VALOR RESIDUAL</t>
  </si>
  <si>
    <t>COSTO MENSUAL DEPRECIACIÓN</t>
  </si>
  <si>
    <t>DEPRECIACIÓN VEHIC</t>
  </si>
  <si>
    <t>NUMERO CUOTAS</t>
  </si>
  <si>
    <t>CUOTA MENSUAL</t>
  </si>
  <si>
    <t>COSTO MENSUAL FINANCIAMIENTO</t>
  </si>
  <si>
    <t>GASTOS DE FINANCIAMIENTO</t>
  </si>
  <si>
    <t>COSTO VARIABLE</t>
  </si>
  <si>
    <t>VALOR</t>
  </si>
  <si>
    <t>UNIDAD</t>
  </si>
  <si>
    <t>RENDIMIENTO</t>
  </si>
  <si>
    <t>PRECIO COMBUSTIBLE</t>
  </si>
  <si>
    <t>KM / GALON</t>
  </si>
  <si>
    <t>SOLES / GALON</t>
  </si>
  <si>
    <t>COMBUSTIBLE</t>
  </si>
  <si>
    <t>LUBRICANTES</t>
  </si>
  <si>
    <t>PRECIO</t>
  </si>
  <si>
    <t>CONSUMO GAL</t>
  </si>
  <si>
    <t>FRECUENCIA EN KM</t>
  </si>
  <si>
    <t>COSTO X KM</t>
  </si>
  <si>
    <t>MOTOR</t>
  </si>
  <si>
    <t>CAJA</t>
  </si>
  <si>
    <t>CORONA</t>
  </si>
  <si>
    <t>FILTROS</t>
  </si>
  <si>
    <t>NUMERO</t>
  </si>
  <si>
    <t>LUBRICANTES Y FILTROS</t>
  </si>
  <si>
    <t>PRECIO NEUMATICO</t>
  </si>
  <si>
    <t>SOLES</t>
  </si>
  <si>
    <t>NUMERO NEUMATICOS</t>
  </si>
  <si>
    <t>NEUMÁTICOS</t>
  </si>
  <si>
    <t>COSTO</t>
  </si>
  <si>
    <t>VARIABLE</t>
  </si>
  <si>
    <t>MENSUAL</t>
  </si>
  <si>
    <t>KM MES</t>
  </si>
  <si>
    <t>MANTENIMIENTO</t>
  </si>
  <si>
    <t>COSTO MENSUAL SEGUROS</t>
  </si>
  <si>
    <t>SEGURO VEHICULAR</t>
  </si>
  <si>
    <t>VIÁTICOS</t>
  </si>
  <si>
    <t>VEHÍCULOS</t>
  </si>
  <si>
    <t>GASTOS DE ADMINISTRACIÓN</t>
  </si>
  <si>
    <t>PEAJES</t>
  </si>
  <si>
    <t>COSTO DE MANO DE OBRA DIRECTA</t>
  </si>
  <si>
    <t>RESUMEN!A1</t>
  </si>
  <si>
    <t>RESUMEN</t>
  </si>
  <si>
    <t>COSTO DE DEPRECIACIÓN VEHICULAR</t>
  </si>
  <si>
    <t>COSTO MENSUAL REMUNERACION</t>
  </si>
  <si>
    <t>REMUNERACION TOTAL MES</t>
  </si>
  <si>
    <t>COSTO TOTAL MES DEPRECIACIÓN</t>
  </si>
  <si>
    <t>COSTO DE GASTOS FINANCIEROS</t>
  </si>
  <si>
    <t>TASA ANUAL BANCARIA</t>
  </si>
  <si>
    <t>FUNCION PAGO EXCEL</t>
  </si>
  <si>
    <t>MOD!A1</t>
  </si>
  <si>
    <t>COSTO DE COMBUSTIBLE</t>
  </si>
  <si>
    <t>COSTO DE LUBRICANTES Y FILTROS</t>
  </si>
  <si>
    <t>COSTO POR KM DE COMBUSTIBLE</t>
  </si>
  <si>
    <t>CUADRO RESUMEN COSTOS MENSUALES</t>
  </si>
  <si>
    <t>DEPR!A1</t>
  </si>
  <si>
    <t>GAST_FIN!A1</t>
  </si>
  <si>
    <t>LUBR_FILT!A1</t>
  </si>
  <si>
    <t>NEUM!A1</t>
  </si>
  <si>
    <t>MANT!A1</t>
  </si>
  <si>
    <t>SEG!A1</t>
  </si>
  <si>
    <t>GAST ADM'!A1</t>
  </si>
  <si>
    <t>PURIFIC.</t>
  </si>
  <si>
    <t>DIRECC</t>
  </si>
  <si>
    <t>COSTO POR KM LUBRICANTES</t>
  </si>
  <si>
    <t>COSTO POR KM FILTROS</t>
  </si>
  <si>
    <t>COSTO POR KM LUBRICANTES Y FILTROS</t>
  </si>
  <si>
    <t>COSTO POR KM DE NEUMÁTICOS</t>
  </si>
  <si>
    <t>COSTO DE MANTENIMIENTO</t>
  </si>
  <si>
    <t>EJEMPLO CALCULO DE MANTENIMEINTO</t>
  </si>
  <si>
    <t>RECORRIDO PROMEDIO</t>
  </si>
  <si>
    <t>COSTO POR KM DE MANTENIMIENTO</t>
  </si>
  <si>
    <t>COSTO DE SEGUROS</t>
  </si>
  <si>
    <t>MESES DEL AÑO</t>
  </si>
  <si>
    <t>PRIMA ANUAL (DATO DE LA CIA DE SEGUROS)</t>
  </si>
  <si>
    <t>KM RECORRIDOS  VIDA DEL CICLO DE MANTENIMIENTO</t>
  </si>
  <si>
    <t>COSTO TOTAL DEL MANTENIMIENTO (CICLO DE VIDA)</t>
  </si>
  <si>
    <t>MÉTODO DEL MANTENIMIENTO PLANIFICADO SEGÚN EL FABRICANTE</t>
  </si>
  <si>
    <t>COSTO TOTAL DE MANTENIMIENTO REACTIVO (*)</t>
  </si>
  <si>
    <t>(*) HAY QUE AGREGARLE COSTO DE MANTENIMIENTO REACTIVO DE VEHÍCULO SIMILAR CON HISTORIA</t>
  </si>
  <si>
    <t>REPARACIONES MENORES DE PINTURA Y OTROS</t>
  </si>
  <si>
    <t>COSTO DE NEUMÁTICOS</t>
  </si>
  <si>
    <t>COSTO DE GASTOS ADMINISTRATIVOS</t>
  </si>
  <si>
    <t>COSTO  FIJO</t>
  </si>
  <si>
    <t>PORCENT</t>
  </si>
  <si>
    <t>GASTOS DE PERSONAL MENSUAL</t>
  </si>
  <si>
    <t>GASTOS DE ADMINISTRACIÓN MENSUAL</t>
  </si>
  <si>
    <t>PEAJE!A1</t>
  </si>
  <si>
    <t>VIDA ÚTIL --&gt;&gt;  5 AÑOS PARA AMBOS</t>
  </si>
  <si>
    <t>VALOR RESIDUAL --&gt;&gt; 40% Y 80%</t>
  </si>
  <si>
    <t>PRECIO DEL GALÓN DE BIODISEL 10.20 Y RENDIMIENTO DEL VEHÍCULO 12 KM / GAL</t>
  </si>
  <si>
    <t>COSTO DE UN NEUMÁTICO s/ 1500. ASUMIMOS TODOS IGUAL. RENDIMIENTO 40,000 KM</t>
  </si>
  <si>
    <t>COSTO POR DÍA</t>
  </si>
  <si>
    <t>COSTOS TOTALES</t>
  </si>
  <si>
    <t>DÍAS/MES</t>
  </si>
  <si>
    <t>COSTO POR DÍA DE MOD</t>
  </si>
  <si>
    <t>COSTO POR DÍA DE DEPRECIACIÓN</t>
  </si>
  <si>
    <t>COSTO POR DÍA DE GASTOS DE FINANCIAM</t>
  </si>
  <si>
    <t>COSTO POR VIAJE</t>
  </si>
  <si>
    <t>DÍAS DEL VIAJE</t>
  </si>
  <si>
    <t>RECORRIDO DEL VIAJE (KM)</t>
  </si>
  <si>
    <t>DÍAS / MES</t>
  </si>
  <si>
    <t>COSTO POR DÍA DE SEGURO</t>
  </si>
  <si>
    <t>GASTOS MENSUALES DE ADMINISTRACIÓN</t>
  </si>
  <si>
    <t>GASTOS POR DÍA DE ADMINISTRACIÓN</t>
  </si>
  <si>
    <t>№</t>
  </si>
  <si>
    <t>Agrupación</t>
  </si>
  <si>
    <t>Comienzo</t>
  </si>
  <si>
    <t>Posición inicial</t>
  </si>
  <si>
    <t>Fin</t>
  </si>
  <si>
    <t>Posición final</t>
  </si>
  <si>
    <t>Duración</t>
  </si>
  <si>
    <t>Kilometraje</t>
  </si>
  <si>
    <t>Velocidad máxima</t>
  </si>
  <si>
    <t>1</t>
  </si>
  <si>
    <t>1.1</t>
  </si>
  <si>
    <t>1.2</t>
  </si>
  <si>
    <t>1.3</t>
  </si>
  <si>
    <t>1.4</t>
  </si>
  <si>
    <t>1.5</t>
  </si>
  <si>
    <t>0:03:47</t>
  </si>
  <si>
    <t>0:02:46</t>
  </si>
  <si>
    <t>1.6</t>
  </si>
  <si>
    <t>09:50:26</t>
  </si>
  <si>
    <t>0:03:05</t>
  </si>
  <si>
    <t>1.7</t>
  </si>
  <si>
    <t>-----</t>
  </si>
  <si>
    <t>Total</t>
  </si>
  <si>
    <t>Infracción</t>
  </si>
  <si>
    <t>Valor</t>
  </si>
  <si>
    <t>Multas</t>
  </si>
  <si>
    <t>Valoración</t>
  </si>
  <si>
    <t>Cantidad</t>
  </si>
  <si>
    <t>Conductor</t>
  </si>
  <si>
    <t>Giro: brusco</t>
  </si>
  <si>
    <t>0.20 g</t>
  </si>
  <si>
    <t>0:00:01</t>
  </si>
  <si>
    <t>5 km/h</t>
  </si>
  <si>
    <t>0:00:12</t>
  </si>
  <si>
    <t>0.18 g</t>
  </si>
  <si>
    <t>0:00:15</t>
  </si>
  <si>
    <t>15 km/h</t>
  </si>
  <si>
    <t>0:00:43</t>
  </si>
  <si>
    <t>10 km/h</t>
  </si>
  <si>
    <t>11 km/h</t>
  </si>
  <si>
    <t>0:00:36</t>
  </si>
  <si>
    <t>0.19 g</t>
  </si>
  <si>
    <t>0:00:06</t>
  </si>
  <si>
    <t>6 km/h</t>
  </si>
  <si>
    <t>0:00:42</t>
  </si>
  <si>
    <t>18 km/h</t>
  </si>
  <si>
    <t>4 km/h</t>
  </si>
  <si>
    <t>0.17 g</t>
  </si>
  <si>
    <t>0:00:02</t>
  </si>
  <si>
    <t>8 km/h</t>
  </si>
  <si>
    <t>0:00:30</t>
  </si>
  <si>
    <t>7 km/h</t>
  </si>
  <si>
    <t>0:00:25</t>
  </si>
  <si>
    <t>Exceso de velocidad: fuerte</t>
  </si>
  <si>
    <t>24 km/h</t>
  </si>
  <si>
    <t>0:00:28</t>
  </si>
  <si>
    <t>19 km/h</t>
  </si>
  <si>
    <t>0:00:49</t>
  </si>
  <si>
    <t>13 km/h</t>
  </si>
  <si>
    <t>0.16 g</t>
  </si>
  <si>
    <t>0.23 g</t>
  </si>
  <si>
    <t>0.22 g</t>
  </si>
  <si>
    <t>0:00:31</t>
  </si>
  <si>
    <t>0:00:19</t>
  </si>
  <si>
    <t>14 km/h</t>
  </si>
  <si>
    <t>9 km/h</t>
  </si>
  <si>
    <t>0:00:18</t>
  </si>
  <si>
    <t>12 km/h</t>
  </si>
  <si>
    <t>0:00:11</t>
  </si>
  <si>
    <t>0:00:37</t>
  </si>
  <si>
    <t>0:00:16</t>
  </si>
  <si>
    <t>0:00:38</t>
  </si>
  <si>
    <t>0.25 g</t>
  </si>
  <si>
    <t>Aceleración: brusca</t>
  </si>
  <si>
    <t>0:00:03</t>
  </si>
  <si>
    <t>0:00:22</t>
  </si>
  <si>
    <t>0:01:03</t>
  </si>
  <si>
    <t>0:00:23</t>
  </si>
  <si>
    <t>0:00:34</t>
  </si>
  <si>
    <t>0:00:10</t>
  </si>
  <si>
    <t>2</t>
  </si>
  <si>
    <t>2.1</t>
  </si>
  <si>
    <t>2.2</t>
  </si>
  <si>
    <t>17 km/h</t>
  </si>
  <si>
    <t>0:00:54</t>
  </si>
  <si>
    <t>2.3</t>
  </si>
  <si>
    <t>2.4</t>
  </si>
  <si>
    <t>2.5</t>
  </si>
  <si>
    <t>2.6</t>
  </si>
  <si>
    <t>2.7</t>
  </si>
  <si>
    <t>2.8</t>
  </si>
  <si>
    <t>2.9</t>
  </si>
  <si>
    <t>2.10</t>
  </si>
  <si>
    <t>2.11</t>
  </si>
  <si>
    <t>2.12</t>
  </si>
  <si>
    <t>0:00:17</t>
  </si>
  <si>
    <t>2.13</t>
  </si>
  <si>
    <t>Frenado: brusco</t>
  </si>
  <si>
    <t>2.14</t>
  </si>
  <si>
    <t>2.15</t>
  </si>
  <si>
    <t>2.16</t>
  </si>
  <si>
    <t>2.17</t>
  </si>
  <si>
    <t>2.18</t>
  </si>
  <si>
    <t>Giro: peligroso</t>
  </si>
  <si>
    <t>2.19</t>
  </si>
  <si>
    <t>2.20</t>
  </si>
  <si>
    <t>30 km/h</t>
  </si>
  <si>
    <t>0:00:41</t>
  </si>
  <si>
    <t>2.21</t>
  </si>
  <si>
    <t>3</t>
  </si>
  <si>
    <t>3.1</t>
  </si>
  <si>
    <t>3.2</t>
  </si>
  <si>
    <t>3.3</t>
  </si>
  <si>
    <t>26 km/h</t>
  </si>
  <si>
    <t>0:01:13</t>
  </si>
  <si>
    <t>3.4</t>
  </si>
  <si>
    <t>0:00:13</t>
  </si>
  <si>
    <t>3.5</t>
  </si>
  <si>
    <t>3.6</t>
  </si>
  <si>
    <t>3.7</t>
  </si>
  <si>
    <t>3.8</t>
  </si>
  <si>
    <t>3.9</t>
  </si>
  <si>
    <t>3.10</t>
  </si>
  <si>
    <t>3.11</t>
  </si>
  <si>
    <t>3.12</t>
  </si>
  <si>
    <t>3.13</t>
  </si>
  <si>
    <t>0.21 g</t>
  </si>
  <si>
    <t>0:00:08</t>
  </si>
  <si>
    <t>3.14</t>
  </si>
  <si>
    <t>0:00:44</t>
  </si>
  <si>
    <t>0:01:26</t>
  </si>
  <si>
    <t>0.24 g</t>
  </si>
  <si>
    <t>16 km/h</t>
  </si>
  <si>
    <t>06:33:42</t>
  </si>
  <si>
    <t>0:00:24</t>
  </si>
  <si>
    <t>0:00:14</t>
  </si>
  <si>
    <t>Exceso de velocidad: peligroso</t>
  </si>
  <si>
    <t>0:01:42</t>
  </si>
  <si>
    <t>0:01:11</t>
  </si>
  <si>
    <t>35 km/h</t>
  </si>
  <si>
    <t>0:00:56</t>
  </si>
  <si>
    <t>21 km/h</t>
  </si>
  <si>
    <t>0:00:55</t>
  </si>
  <si>
    <t>0:00:20</t>
  </si>
  <si>
    <t>0:00:26</t>
  </si>
  <si>
    <t>0:00:32</t>
  </si>
  <si>
    <t>31 km/h</t>
  </si>
  <si>
    <t>29 km/h</t>
  </si>
  <si>
    <t>22 km/h</t>
  </si>
  <si>
    <t>0.26 g</t>
  </si>
  <si>
    <t>0.39 g</t>
  </si>
  <si>
    <t>0:01:17</t>
  </si>
  <si>
    <t>4</t>
  </si>
  <si>
    <t>4.1</t>
  </si>
  <si>
    <t>4.2</t>
  </si>
  <si>
    <t>4.3</t>
  </si>
  <si>
    <t>4.4</t>
  </si>
  <si>
    <t>3 km/h</t>
  </si>
  <si>
    <t>4.5</t>
  </si>
  <si>
    <t>4.6</t>
  </si>
  <si>
    <t>4.7</t>
  </si>
  <si>
    <t>2 km/h</t>
  </si>
  <si>
    <t>4.8</t>
  </si>
  <si>
    <t>4.9</t>
  </si>
  <si>
    <t>4.10</t>
  </si>
  <si>
    <t>4.11</t>
  </si>
  <si>
    <t>4.12</t>
  </si>
  <si>
    <t>4.13</t>
  </si>
  <si>
    <t>4.14</t>
  </si>
  <si>
    <t>4.15</t>
  </si>
  <si>
    <t>4.16</t>
  </si>
  <si>
    <t>0:00:58</t>
  </si>
  <si>
    <t>4.17</t>
  </si>
  <si>
    <t>4.18</t>
  </si>
  <si>
    <t>4.19</t>
  </si>
  <si>
    <t>4.20</t>
  </si>
  <si>
    <t>4.21</t>
  </si>
  <si>
    <t>4.22</t>
  </si>
  <si>
    <t>4.23</t>
  </si>
  <si>
    <t>4.24</t>
  </si>
  <si>
    <t>12:16:45</t>
  </si>
  <si>
    <t>4.25</t>
  </si>
  <si>
    <t>4.26</t>
  </si>
  <si>
    <t>4.27</t>
  </si>
  <si>
    <t>4.28</t>
  </si>
  <si>
    <t>4.29</t>
  </si>
  <si>
    <t>4.30</t>
  </si>
  <si>
    <t>4.31</t>
  </si>
  <si>
    <t>0:00:35</t>
  </si>
  <si>
    <t>27 km/h</t>
  </si>
  <si>
    <t>14:59:58</t>
  </si>
  <si>
    <t>5</t>
  </si>
  <si>
    <t>5.1</t>
  </si>
  <si>
    <t>5.2</t>
  </si>
  <si>
    <t>5.3</t>
  </si>
  <si>
    <t>37 km/h</t>
  </si>
  <si>
    <t>0.42 g</t>
  </si>
  <si>
    <t>6</t>
  </si>
  <si>
    <t>6.1</t>
  </si>
  <si>
    <t>6.2</t>
  </si>
  <si>
    <t>7</t>
  </si>
  <si>
    <t>7.1</t>
  </si>
  <si>
    <t>7.2</t>
  </si>
  <si>
    <t>7.3</t>
  </si>
  <si>
    <t>7.4</t>
  </si>
  <si>
    <t>7.5</t>
  </si>
  <si>
    <t>0:00:29</t>
  </si>
  <si>
    <t>Notas</t>
  </si>
  <si>
    <t/>
  </si>
  <si>
    <t>6.3</t>
  </si>
  <si>
    <t>COSTOS FIJOS</t>
  </si>
  <si>
    <t>COSTOS VARIABLES</t>
  </si>
  <si>
    <t>OTROS</t>
  </si>
  <si>
    <t>COSTO TOTAL</t>
  </si>
  <si>
    <t>Hrs máquina/día</t>
  </si>
  <si>
    <t>hrs.</t>
  </si>
  <si>
    <t>Días laborables x mes</t>
  </si>
  <si>
    <t>días</t>
  </si>
  <si>
    <t>Hrs máquina/mes</t>
  </si>
  <si>
    <t>hrs/mes</t>
  </si>
  <si>
    <t>MARGEN</t>
  </si>
  <si>
    <t>FLETE</t>
  </si>
  <si>
    <t>V.MERCADO</t>
  </si>
  <si>
    <t>DIFERENCIA</t>
  </si>
  <si>
    <t>DÍAS BASE</t>
  </si>
  <si>
    <t>DÍAS DE VIAJE</t>
  </si>
  <si>
    <t>DÍAS VIAJE</t>
  </si>
  <si>
    <t>KILOMETRAJE</t>
  </si>
  <si>
    <t>HORAS MÁQUINA</t>
  </si>
  <si>
    <t>KM VIAJE</t>
  </si>
  <si>
    <t>KM BASE</t>
  </si>
  <si>
    <t>Total general</t>
  </si>
  <si>
    <t>Promedio</t>
  </si>
  <si>
    <t>Cant. Infrac.</t>
  </si>
  <si>
    <t>CONDUCCIÓN EFICIENTE</t>
  </si>
  <si>
    <t>01.09.2020</t>
  </si>
  <si>
    <t>10:41:59</t>
  </si>
  <si>
    <t>17:48:50</t>
  </si>
  <si>
    <t>2:20:36</t>
  </si>
  <si>
    <t>01.09.2020 17:22:27</t>
  </si>
  <si>
    <t>17:22:27</t>
  </si>
  <si>
    <t>17:22:41</t>
  </si>
  <si>
    <t>01.09.2020 17:22:40</t>
  </si>
  <si>
    <t>17:22:40</t>
  </si>
  <si>
    <t>01.09.2020 17:22:57</t>
  </si>
  <si>
    <t>17:22:57</t>
  </si>
  <si>
    <t>17:23:14</t>
  </si>
  <si>
    <t>01.09.2020 17:27:36</t>
  </si>
  <si>
    <t>17:27:36</t>
  </si>
  <si>
    <t>17:27:38</t>
  </si>
  <si>
    <t>01.09.2020 17:30:15</t>
  </si>
  <si>
    <t>17:30:15</t>
  </si>
  <si>
    <t>17:30:21</t>
  </si>
  <si>
    <t>01.09.2020 17:35:42</t>
  </si>
  <si>
    <t>17:35:42</t>
  </si>
  <si>
    <t>17:37:01</t>
  </si>
  <si>
    <t>Exceso de velocidad: leve</t>
  </si>
  <si>
    <t>0:01:19</t>
  </si>
  <si>
    <t>01.09.2020 17:38:50</t>
  </si>
  <si>
    <t>17:38:50</t>
  </si>
  <si>
    <t>17:39:21</t>
  </si>
  <si>
    <t>07.09.2020</t>
  </si>
  <si>
    <t>14:40:02</t>
  </si>
  <si>
    <t>22:18:42</t>
  </si>
  <si>
    <t>6:27:03</t>
  </si>
  <si>
    <t>07.09.2020 14:59:27</t>
  </si>
  <si>
    <t>14:59:27</t>
  </si>
  <si>
    <t>15:00:36</t>
  </si>
  <si>
    <t>0:01:09</t>
  </si>
  <si>
    <t>07.09.2020 14:59:58</t>
  </si>
  <si>
    <t>15:00:06</t>
  </si>
  <si>
    <t>07.09.2020 15:01:27</t>
  </si>
  <si>
    <t>15:01:27</t>
  </si>
  <si>
    <t>15:03:07</t>
  </si>
  <si>
    <t>0:01:40</t>
  </si>
  <si>
    <t>07.09.2020 15:07:06</t>
  </si>
  <si>
    <t>15:07:06</t>
  </si>
  <si>
    <t>15:07:14</t>
  </si>
  <si>
    <t>07.09.2020 15:08:08</t>
  </si>
  <si>
    <t>15:08:08</t>
  </si>
  <si>
    <t>15:08:14</t>
  </si>
  <si>
    <t>07.09.2020 15:09:29</t>
  </si>
  <si>
    <t>15:09:29</t>
  </si>
  <si>
    <t>15:09:31</t>
  </si>
  <si>
    <t>07.09.2020 15:12:17</t>
  </si>
  <si>
    <t>15:12:17</t>
  </si>
  <si>
    <t>15:12:19</t>
  </si>
  <si>
    <t>07.09.2020 15:14:25</t>
  </si>
  <si>
    <t>15:14:25</t>
  </si>
  <si>
    <t>15:14:26</t>
  </si>
  <si>
    <t>07.09.2020 15:39:32</t>
  </si>
  <si>
    <t>15:39:32</t>
  </si>
  <si>
    <t>15:39:38</t>
  </si>
  <si>
    <t>07.09.2020 15:39:35</t>
  </si>
  <si>
    <t>15:39:35</t>
  </si>
  <si>
    <t>15:39:36</t>
  </si>
  <si>
    <t>0.28 g</t>
  </si>
  <si>
    <t>07.09.2020 15:39:56</t>
  </si>
  <si>
    <t>15:39:56</t>
  </si>
  <si>
    <t>15:40:28</t>
  </si>
  <si>
    <t>07.09.2020 15:40:44</t>
  </si>
  <si>
    <t>15:40:44</t>
  </si>
  <si>
    <t>15:40:47</t>
  </si>
  <si>
    <t>07.09.2020 15:41:23</t>
  </si>
  <si>
    <t>15:41:23</t>
  </si>
  <si>
    <t>15:41:36</t>
  </si>
  <si>
    <t>07.09.2020 15:41:52</t>
  </si>
  <si>
    <t>15:41:52</t>
  </si>
  <si>
    <t>15:41:53</t>
  </si>
  <si>
    <t>07.09.2020 15:42:01</t>
  </si>
  <si>
    <t>15:42:01</t>
  </si>
  <si>
    <t>15:42:04</t>
  </si>
  <si>
    <t>07.09.2020 15:42:25</t>
  </si>
  <si>
    <t>15:42:25</t>
  </si>
  <si>
    <t>15:42:27</t>
  </si>
  <si>
    <t>07.09.2020 15:42:36</t>
  </si>
  <si>
    <t>15:42:36</t>
  </si>
  <si>
    <t>15:42:37</t>
  </si>
  <si>
    <t>07.09.2020 15:42:37</t>
  </si>
  <si>
    <t>15:42:39</t>
  </si>
  <si>
    <t>07.09.2020 15:42:54</t>
  </si>
  <si>
    <t>15:42:54</t>
  </si>
  <si>
    <t>15:43:00</t>
  </si>
  <si>
    <t>07.09.2020 15:43:46</t>
  </si>
  <si>
    <t>15:43:46</t>
  </si>
  <si>
    <t>15:43:59</t>
  </si>
  <si>
    <t>07.09.2020 15:44:07</t>
  </si>
  <si>
    <t>15:44:07</t>
  </si>
  <si>
    <t>15:44:08</t>
  </si>
  <si>
    <t>0.43 g</t>
  </si>
  <si>
    <t>2.22</t>
  </si>
  <si>
    <t>07.09.2020 15:51:26</t>
  </si>
  <si>
    <t>15:51:26</t>
  </si>
  <si>
    <t>15:51:27</t>
  </si>
  <si>
    <t>2.23</t>
  </si>
  <si>
    <t>07.09.2020 15:56:52</t>
  </si>
  <si>
    <t>15:56:52</t>
  </si>
  <si>
    <t>15:57:24</t>
  </si>
  <si>
    <t>2.24</t>
  </si>
  <si>
    <t>07.09.2020 15:58:12</t>
  </si>
  <si>
    <t>15:58:12</t>
  </si>
  <si>
    <t>16:01:59</t>
  </si>
  <si>
    <t>08.09.2020</t>
  </si>
  <si>
    <t>06:39:21</t>
  </si>
  <si>
    <t>22:57:01</t>
  </si>
  <si>
    <t>14:25:15</t>
  </si>
  <si>
    <t>08.09.2020 12:20:28</t>
  </si>
  <si>
    <t>12:20:28</t>
  </si>
  <si>
    <t>12:20:29</t>
  </si>
  <si>
    <t>08.09.2020 14:29:32</t>
  </si>
  <si>
    <t>14:29:32</t>
  </si>
  <si>
    <t>14:30:01</t>
  </si>
  <si>
    <t>08.09.2020 14:31:30</t>
  </si>
  <si>
    <t>14:31:30</t>
  </si>
  <si>
    <t>14:32:43</t>
  </si>
  <si>
    <t>08.09.2020 14:33:59</t>
  </si>
  <si>
    <t>14:33:59</t>
  </si>
  <si>
    <t>14:36:15</t>
  </si>
  <si>
    <t>0:02:16</t>
  </si>
  <si>
    <t>08.09.2020 16:28:08</t>
  </si>
  <si>
    <t>16:28:08</t>
  </si>
  <si>
    <t>16:28:24</t>
  </si>
  <si>
    <t>08.09.2020 17:22:04</t>
  </si>
  <si>
    <t>17:22:04</t>
  </si>
  <si>
    <t>17:29:48</t>
  </si>
  <si>
    <t>0:07:44</t>
  </si>
  <si>
    <t>08.09.2020 17:32:16</t>
  </si>
  <si>
    <t>17:32:16</t>
  </si>
  <si>
    <t>17:33:14</t>
  </si>
  <si>
    <t>08.09.2020 18:32:27</t>
  </si>
  <si>
    <t>18:32:27</t>
  </si>
  <si>
    <t>18:32:37</t>
  </si>
  <si>
    <t>08.09.2020 19:37:13</t>
  </si>
  <si>
    <t>19:37:13</t>
  </si>
  <si>
    <t>19:38:02</t>
  </si>
  <si>
    <t>08.09.2020 20:02:16</t>
  </si>
  <si>
    <t>20:02:16</t>
  </si>
  <si>
    <t>20:02:46</t>
  </si>
  <si>
    <t>08.09.2020 21:14:07</t>
  </si>
  <si>
    <t>21:14:07</t>
  </si>
  <si>
    <t>21:14:25</t>
  </si>
  <si>
    <t>08.09.2020 21:14:31</t>
  </si>
  <si>
    <t>21:14:31</t>
  </si>
  <si>
    <t>21:14:49</t>
  </si>
  <si>
    <t>28 km/h</t>
  </si>
  <si>
    <t>08.09.2020 21:15:07</t>
  </si>
  <si>
    <t>21:15:07</t>
  </si>
  <si>
    <t>21:15:26</t>
  </si>
  <si>
    <t>08.09.2020 22:18:21</t>
  </si>
  <si>
    <t>22:18:21</t>
  </si>
  <si>
    <t>22:18:31</t>
  </si>
  <si>
    <t>09.09.2020</t>
  </si>
  <si>
    <t>05:33:50</t>
  </si>
  <si>
    <t>19:41:49</t>
  </si>
  <si>
    <t>10:17:29</t>
  </si>
  <si>
    <t>09.09.2020 06:33:14</t>
  </si>
  <si>
    <t>06:33:14</t>
  </si>
  <si>
    <t>09.09.2020 06:35:02</t>
  </si>
  <si>
    <t>06:35:02</t>
  </si>
  <si>
    <t>06:35:38</t>
  </si>
  <si>
    <t>09.09.2020 06:38:20</t>
  </si>
  <si>
    <t>06:38:20</t>
  </si>
  <si>
    <t>06:38:35</t>
  </si>
  <si>
    <t>09.09.2020 06:45:22</t>
  </si>
  <si>
    <t>06:45:22</t>
  </si>
  <si>
    <t>06:46:30</t>
  </si>
  <si>
    <t>0:01:08</t>
  </si>
  <si>
    <t>09.09.2020 07:11:03</t>
  </si>
  <si>
    <t>07:11:03</t>
  </si>
  <si>
    <t>07:11:32</t>
  </si>
  <si>
    <t>09.09.2020 07:11:42</t>
  </si>
  <si>
    <t>07:11:42</t>
  </si>
  <si>
    <t>07:12:35</t>
  </si>
  <si>
    <t>0:00:53</t>
  </si>
  <si>
    <t>09.09.2020 07:14:58</t>
  </si>
  <si>
    <t>07:14:58</t>
  </si>
  <si>
    <t>07:15:52</t>
  </si>
  <si>
    <t>09.09.2020 07:16:16</t>
  </si>
  <si>
    <t>07:16:16</t>
  </si>
  <si>
    <t>07:16:26</t>
  </si>
  <si>
    <t>09.09.2020 07:51:28</t>
  </si>
  <si>
    <t>07:51:28</t>
  </si>
  <si>
    <t>07:52:41</t>
  </si>
  <si>
    <t>09.09.2020 07:52:48</t>
  </si>
  <si>
    <t>07:52:48</t>
  </si>
  <si>
    <t>07:53:10</t>
  </si>
  <si>
    <t>09.09.2020 07:54:08</t>
  </si>
  <si>
    <t>07:54:08</t>
  </si>
  <si>
    <t>07:54:20</t>
  </si>
  <si>
    <t>09.09.2020 08:11:48</t>
  </si>
  <si>
    <t>08:11:48</t>
  </si>
  <si>
    <t>08:16:34</t>
  </si>
  <si>
    <t>0:04:46</t>
  </si>
  <si>
    <t>09.09.2020 08:16:54</t>
  </si>
  <si>
    <t>08:16:54</t>
  </si>
  <si>
    <t>08:17:05</t>
  </si>
  <si>
    <t>1 km/h</t>
  </si>
  <si>
    <t>09.09.2020 08:17:15</t>
  </si>
  <si>
    <t>08:17:15</t>
  </si>
  <si>
    <t>08:17:25</t>
  </si>
  <si>
    <t>09.09.2020 08:21:08</t>
  </si>
  <si>
    <t>08:21:08</t>
  </si>
  <si>
    <t>08:22:14</t>
  </si>
  <si>
    <t>0:01:06</t>
  </si>
  <si>
    <t>09.09.2020 08:26:19</t>
  </si>
  <si>
    <t>08:26:19</t>
  </si>
  <si>
    <t>08:27:44</t>
  </si>
  <si>
    <t>39 km/h</t>
  </si>
  <si>
    <t>0:01:25</t>
  </si>
  <si>
    <t>09.09.2020 08:30:53</t>
  </si>
  <si>
    <t>08:30:53</t>
  </si>
  <si>
    <t>08:32:46</t>
  </si>
  <si>
    <t>0:01:53</t>
  </si>
  <si>
    <t>09.09.2020 08:32:50</t>
  </si>
  <si>
    <t>08:32:50</t>
  </si>
  <si>
    <t>08:33:18</t>
  </si>
  <si>
    <t>09.09.2020 08:33:55</t>
  </si>
  <si>
    <t>08:33:55</t>
  </si>
  <si>
    <t>08:33:56</t>
  </si>
  <si>
    <t>09.09.2020 08:34:29</t>
  </si>
  <si>
    <t>08:34:29</t>
  </si>
  <si>
    <t>08:34:45</t>
  </si>
  <si>
    <t>09.09.2020 09:48:47</t>
  </si>
  <si>
    <t>09:48:47</t>
  </si>
  <si>
    <t>09:49:12</t>
  </si>
  <si>
    <t>09.09.2020 09:59:36</t>
  </si>
  <si>
    <t>09:59:36</t>
  </si>
  <si>
    <t>10:00:06</t>
  </si>
  <si>
    <t>09.09.2020 10:06:37</t>
  </si>
  <si>
    <t>10:06:37</t>
  </si>
  <si>
    <t>10:07:12</t>
  </si>
  <si>
    <t>09.09.2020 10:10:38</t>
  </si>
  <si>
    <t>10:10:38</t>
  </si>
  <si>
    <t>10:11:21</t>
  </si>
  <si>
    <t>09.09.2020 10:29:35</t>
  </si>
  <si>
    <t>10:29:35</t>
  </si>
  <si>
    <t>10:32:29</t>
  </si>
  <si>
    <t>0:02:54</t>
  </si>
  <si>
    <t>09.09.2020 10:37:33</t>
  </si>
  <si>
    <t>10:37:33</t>
  </si>
  <si>
    <t>10:38:11</t>
  </si>
  <si>
    <t>09.09.2020 10:46:28</t>
  </si>
  <si>
    <t>10:46:28</t>
  </si>
  <si>
    <t>10:46:48</t>
  </si>
  <si>
    <t>09.09.2020 11:31:02</t>
  </si>
  <si>
    <t>11:31:02</t>
  </si>
  <si>
    <t>11:32:09</t>
  </si>
  <si>
    <t>0:01:07</t>
  </si>
  <si>
    <t>09.09.2020 12:00:28</t>
  </si>
  <si>
    <t>12:00:28</t>
  </si>
  <si>
    <t>12:00:41</t>
  </si>
  <si>
    <t>09.09.2020 12:02:34</t>
  </si>
  <si>
    <t>12:02:34</t>
  </si>
  <si>
    <t>12:02:35</t>
  </si>
  <si>
    <t>09.09.2020 13:11:26</t>
  </si>
  <si>
    <t>13:11:26</t>
  </si>
  <si>
    <t>13:11:42</t>
  </si>
  <si>
    <t>10.09.2020</t>
  </si>
  <si>
    <t>06:30:48</t>
  </si>
  <si>
    <t>09:19:51</t>
  </si>
  <si>
    <t>1:13:10</t>
  </si>
  <si>
    <t>10.09.2020 06:41:52</t>
  </si>
  <si>
    <t>06:41:52</t>
  </si>
  <si>
    <t>06:42:18</t>
  </si>
  <si>
    <t>12.09.2020</t>
  </si>
  <si>
    <t>07:55:55</t>
  </si>
  <si>
    <t>16:00:37</t>
  </si>
  <si>
    <t>1:38:02</t>
  </si>
  <si>
    <t>12.09.2020 08:08:47</t>
  </si>
  <si>
    <t>08:08:47</t>
  </si>
  <si>
    <t>08:09:01</t>
  </si>
  <si>
    <t>12.09.2020 08:09:09</t>
  </si>
  <si>
    <t>08:09:09</t>
  </si>
  <si>
    <t>08:09:11</t>
  </si>
  <si>
    <t>12.09.2020 15:51:25</t>
  </si>
  <si>
    <t>15:51:25</t>
  </si>
  <si>
    <t>15:51:35</t>
  </si>
  <si>
    <t>14.09.2020</t>
  </si>
  <si>
    <t>07:00:50</t>
  </si>
  <si>
    <t>19:07:43</t>
  </si>
  <si>
    <t>1:49:44</t>
  </si>
  <si>
    <t>14.09.2020 18:23:57</t>
  </si>
  <si>
    <t>18:23:57</t>
  </si>
  <si>
    <t>18:23:58</t>
  </si>
  <si>
    <t>14.09.2020 18:53:30</t>
  </si>
  <si>
    <t>18:53:30</t>
  </si>
  <si>
    <t>18:53:32</t>
  </si>
  <si>
    <t>8</t>
  </si>
  <si>
    <t>23.09.2020</t>
  </si>
  <si>
    <t>06:49:11</t>
  </si>
  <si>
    <t>08:37:14</t>
  </si>
  <si>
    <t>0:43:11</t>
  </si>
  <si>
    <t>8.1</t>
  </si>
  <si>
    <t>23.09.2020 08:29:42</t>
  </si>
  <si>
    <t>08:29:42</t>
  </si>
  <si>
    <t>08:29:45</t>
  </si>
  <si>
    <t>9</t>
  </si>
  <si>
    <t>25.09.2020</t>
  </si>
  <si>
    <t>23:28:31</t>
  </si>
  <si>
    <t>10:13:41</t>
  </si>
  <si>
    <t>9.1</t>
  </si>
  <si>
    <t>25.09.2020 14:39:46</t>
  </si>
  <si>
    <t>14:39:46</t>
  </si>
  <si>
    <t>14:39:47</t>
  </si>
  <si>
    <t>9.2</t>
  </si>
  <si>
    <t>25.09.2020 14:52:02</t>
  </si>
  <si>
    <t>14:52:02</t>
  </si>
  <si>
    <t>14:52:15</t>
  </si>
  <si>
    <t>9.3</t>
  </si>
  <si>
    <t>25.09.2020 14:52:06</t>
  </si>
  <si>
    <t>14:52:06</t>
  </si>
  <si>
    <t>14:52:08</t>
  </si>
  <si>
    <t>9.4</t>
  </si>
  <si>
    <t>25.09.2020 14:54:07</t>
  </si>
  <si>
    <t>14:54:07</t>
  </si>
  <si>
    <t>14:55:09</t>
  </si>
  <si>
    <t>0:01:02</t>
  </si>
  <si>
    <t>9.5</t>
  </si>
  <si>
    <t>25.09.2020 15:23:24</t>
  </si>
  <si>
    <t>15:23:24</t>
  </si>
  <si>
    <t>15:23:42</t>
  </si>
  <si>
    <t>9.6</t>
  </si>
  <si>
    <t>25.09.2020 16:00:12</t>
  </si>
  <si>
    <t>16:00:12</t>
  </si>
  <si>
    <t>16:01:13</t>
  </si>
  <si>
    <t>41 km/h</t>
  </si>
  <si>
    <t>0:01:01</t>
  </si>
  <si>
    <t>9.7</t>
  </si>
  <si>
    <t>25.09.2020 16:01:18</t>
  </si>
  <si>
    <t>16:01:18</t>
  </si>
  <si>
    <t>16:02:00</t>
  </si>
  <si>
    <t>40 km/h</t>
  </si>
  <si>
    <t>9.8</t>
  </si>
  <si>
    <t>25.09.2020 16:06:25</t>
  </si>
  <si>
    <t>16:06:25</t>
  </si>
  <si>
    <t>16:06:53</t>
  </si>
  <si>
    <t>9.9</t>
  </si>
  <si>
    <t>25.09.2020 16:18:59</t>
  </si>
  <si>
    <t>16:18:59</t>
  </si>
  <si>
    <t>16:20:47</t>
  </si>
  <si>
    <t>0:01:48</t>
  </si>
  <si>
    <t>9.10</t>
  </si>
  <si>
    <t>25.09.2020 16:39:18</t>
  </si>
  <si>
    <t>16:39:18</t>
  </si>
  <si>
    <t>16:39:31</t>
  </si>
  <si>
    <t>9.11</t>
  </si>
  <si>
    <t>25.09.2020 16:39:53</t>
  </si>
  <si>
    <t>16:39:53</t>
  </si>
  <si>
    <t>16:40:37</t>
  </si>
  <si>
    <t>9.12</t>
  </si>
  <si>
    <t>25.09.2020 16:41:02</t>
  </si>
  <si>
    <t>16:41:02</t>
  </si>
  <si>
    <t>16:41:12</t>
  </si>
  <si>
    <t>9.13</t>
  </si>
  <si>
    <t>25.09.2020 16:44:39</t>
  </si>
  <si>
    <t>16:44:39</t>
  </si>
  <si>
    <t>16:45:34</t>
  </si>
  <si>
    <t>9.14</t>
  </si>
  <si>
    <t>25.09.2020 16:47:49</t>
  </si>
  <si>
    <t>16:47:49</t>
  </si>
  <si>
    <t>16:50:52</t>
  </si>
  <si>
    <t>0:03:03</t>
  </si>
  <si>
    <t>9.15</t>
  </si>
  <si>
    <t>25.09.2020 17:14:20</t>
  </si>
  <si>
    <t>17:14:20</t>
  </si>
  <si>
    <t>17:17:07</t>
  </si>
  <si>
    <t>0:02:47</t>
  </si>
  <si>
    <t>9.16</t>
  </si>
  <si>
    <t>25.09.2020 17:18:36</t>
  </si>
  <si>
    <t>17:18:36</t>
  </si>
  <si>
    <t>17:19:30</t>
  </si>
  <si>
    <t>9.17</t>
  </si>
  <si>
    <t>25.09.2020 17:27:27</t>
  </si>
  <si>
    <t>17:27:27</t>
  </si>
  <si>
    <t>17:33:23</t>
  </si>
  <si>
    <t>0:05:56</t>
  </si>
  <si>
    <t>9.18</t>
  </si>
  <si>
    <t>25.09.2020 17:57:25</t>
  </si>
  <si>
    <t>17:57:25</t>
  </si>
  <si>
    <t>17:58:11</t>
  </si>
  <si>
    <t>0:00:46</t>
  </si>
  <si>
    <t>9.19</t>
  </si>
  <si>
    <t>25.09.2020 17:59:25</t>
  </si>
  <si>
    <t>17:59:25</t>
  </si>
  <si>
    <t>18:00:13</t>
  </si>
  <si>
    <t>0:00:48</t>
  </si>
  <si>
    <t>9.20</t>
  </si>
  <si>
    <t>25.09.2020 18:00:29</t>
  </si>
  <si>
    <t>18:00:29</t>
  </si>
  <si>
    <t>18:00:40</t>
  </si>
  <si>
    <t>9.21</t>
  </si>
  <si>
    <t>25.09.2020 18:00:53</t>
  </si>
  <si>
    <t>18:00:53</t>
  </si>
  <si>
    <t>18:01:16</t>
  </si>
  <si>
    <t>9.22</t>
  </si>
  <si>
    <t>25.09.2020 18:01:30</t>
  </si>
  <si>
    <t>18:01:30</t>
  </si>
  <si>
    <t>18:03:09</t>
  </si>
  <si>
    <t>0:01:39</t>
  </si>
  <si>
    <t>9.23</t>
  </si>
  <si>
    <t>25.09.2020 18:06:14</t>
  </si>
  <si>
    <t>18:06:14</t>
  </si>
  <si>
    <t>18:07:06</t>
  </si>
  <si>
    <t>0:00:52</t>
  </si>
  <si>
    <t>9.24</t>
  </si>
  <si>
    <t>25.09.2020 18:16:33</t>
  </si>
  <si>
    <t>18:16:33</t>
  </si>
  <si>
    <t>18:17:29</t>
  </si>
  <si>
    <t>9.25</t>
  </si>
  <si>
    <t>25.09.2020 18:29:23</t>
  </si>
  <si>
    <t>18:29:23</t>
  </si>
  <si>
    <t>18:31:34</t>
  </si>
  <si>
    <t>0:02:11</t>
  </si>
  <si>
    <t>9.26</t>
  </si>
  <si>
    <t>25.09.2020 18:38:40</t>
  </si>
  <si>
    <t>18:38:40</t>
  </si>
  <si>
    <t>18:40:03</t>
  </si>
  <si>
    <t>42 km/h</t>
  </si>
  <si>
    <t>0:01:23</t>
  </si>
  <si>
    <t>9.27</t>
  </si>
  <si>
    <t>25.09.2020 18:40:07</t>
  </si>
  <si>
    <t>18:40:07</t>
  </si>
  <si>
    <t>18:40:43</t>
  </si>
  <si>
    <t>9.28</t>
  </si>
  <si>
    <t>25.09.2020 18:41:03</t>
  </si>
  <si>
    <t>18:41:03</t>
  </si>
  <si>
    <t>18:41:18</t>
  </si>
  <si>
    <t>9.29</t>
  </si>
  <si>
    <t>25.09.2020 18:43:52</t>
  </si>
  <si>
    <t>18:43:52</t>
  </si>
  <si>
    <t>18:44:15</t>
  </si>
  <si>
    <t>9.30</t>
  </si>
  <si>
    <t>25.09.2020 18:44:26</t>
  </si>
  <si>
    <t>18:44:26</t>
  </si>
  <si>
    <t>18:45:13</t>
  </si>
  <si>
    <t>0:00:47</t>
  </si>
  <si>
    <t>9.31</t>
  </si>
  <si>
    <t>25.09.2020 18:45:45</t>
  </si>
  <si>
    <t>18:45:45</t>
  </si>
  <si>
    <t>18:46:29</t>
  </si>
  <si>
    <t>9.32</t>
  </si>
  <si>
    <t>25.09.2020 18:48:37</t>
  </si>
  <si>
    <t>18:48:37</t>
  </si>
  <si>
    <t>18:49:26</t>
  </si>
  <si>
    <t>9.33</t>
  </si>
  <si>
    <t>25.09.2020 18:49:30</t>
  </si>
  <si>
    <t>18:49:30</t>
  </si>
  <si>
    <t>18:49:49</t>
  </si>
  <si>
    <t>9.34</t>
  </si>
  <si>
    <t>25.09.2020 18:49:59</t>
  </si>
  <si>
    <t>18:49:59</t>
  </si>
  <si>
    <t>18:50:12</t>
  </si>
  <si>
    <t>9.35</t>
  </si>
  <si>
    <t>25.09.2020 18:50:25</t>
  </si>
  <si>
    <t>18:50:25</t>
  </si>
  <si>
    <t>18:50:45</t>
  </si>
  <si>
    <t>9.36</t>
  </si>
  <si>
    <t>25.09.2020 18:52:25</t>
  </si>
  <si>
    <t>18:52:25</t>
  </si>
  <si>
    <t>18:52:37</t>
  </si>
  <si>
    <t>9.37</t>
  </si>
  <si>
    <t>25.09.2020 18:52:57</t>
  </si>
  <si>
    <t>18:52:57</t>
  </si>
  <si>
    <t>18:54:50</t>
  </si>
  <si>
    <t>9.38</t>
  </si>
  <si>
    <t>25.09.2020 19:01:25</t>
  </si>
  <si>
    <t>19:01:25</t>
  </si>
  <si>
    <t>19:02:42</t>
  </si>
  <si>
    <t>9.39</t>
  </si>
  <si>
    <t>25.09.2020 19:11:32</t>
  </si>
  <si>
    <t>19:11:32</t>
  </si>
  <si>
    <t>19:12:31</t>
  </si>
  <si>
    <t>0:00:59</t>
  </si>
  <si>
    <t>9.40</t>
  </si>
  <si>
    <t>25.09.2020 19:16:22</t>
  </si>
  <si>
    <t>19:16:22</t>
  </si>
  <si>
    <t>19:16:33</t>
  </si>
  <si>
    <t>9.41</t>
  </si>
  <si>
    <t>25.09.2020 19:17:43</t>
  </si>
  <si>
    <t>19:17:43</t>
  </si>
  <si>
    <t>19:18:13</t>
  </si>
  <si>
    <t>9.42</t>
  </si>
  <si>
    <t>25.09.2020 19:18:19</t>
  </si>
  <si>
    <t>19:18:19</t>
  </si>
  <si>
    <t>19:18:49</t>
  </si>
  <si>
    <t>9.43</t>
  </si>
  <si>
    <t>25.09.2020 19:18:55</t>
  </si>
  <si>
    <t>19:18:55</t>
  </si>
  <si>
    <t>19:20:04</t>
  </si>
  <si>
    <t>9.44</t>
  </si>
  <si>
    <t>25.09.2020 19:46:18</t>
  </si>
  <si>
    <t>19:46:18</t>
  </si>
  <si>
    <t>19:46:44</t>
  </si>
  <si>
    <t>9.45</t>
  </si>
  <si>
    <t>25.09.2020 19:56:18</t>
  </si>
  <si>
    <t>19:56:18</t>
  </si>
  <si>
    <t>19:57:14</t>
  </si>
  <si>
    <t>9.46</t>
  </si>
  <si>
    <t>25.09.2020 19:57:23</t>
  </si>
  <si>
    <t>19:57:23</t>
  </si>
  <si>
    <t>19:58:24</t>
  </si>
  <si>
    <t>9.47</t>
  </si>
  <si>
    <t>25.09.2020 19:58:30</t>
  </si>
  <si>
    <t>19:58:30</t>
  </si>
  <si>
    <t>19:59:11</t>
  </si>
  <si>
    <t>9.48</t>
  </si>
  <si>
    <t>25.09.2020 20:16:24</t>
  </si>
  <si>
    <t>20:16:24</t>
  </si>
  <si>
    <t>20:17:35</t>
  </si>
  <si>
    <t>9.49</t>
  </si>
  <si>
    <t>25.09.2020 20:21:04</t>
  </si>
  <si>
    <t>20:21:04</t>
  </si>
  <si>
    <t>20:22:07</t>
  </si>
  <si>
    <t>9.50</t>
  </si>
  <si>
    <t>25.09.2020 20:33:22</t>
  </si>
  <si>
    <t>20:33:22</t>
  </si>
  <si>
    <t>20:33:44</t>
  </si>
  <si>
    <t>9.51</t>
  </si>
  <si>
    <t>25.09.2020 20:45:06</t>
  </si>
  <si>
    <t>20:45:06</t>
  </si>
  <si>
    <t>20:46:54</t>
  </si>
  <si>
    <t>9.52</t>
  </si>
  <si>
    <t>25.09.2020 20:47:24</t>
  </si>
  <si>
    <t>20:47:24</t>
  </si>
  <si>
    <t>20:47:37</t>
  </si>
  <si>
    <t>9.53</t>
  </si>
  <si>
    <t>25.09.2020 21:07:39</t>
  </si>
  <si>
    <t>21:07:39</t>
  </si>
  <si>
    <t>21:08:10</t>
  </si>
  <si>
    <t>9.54</t>
  </si>
  <si>
    <t>25.09.2020 21:08:36</t>
  </si>
  <si>
    <t>21:08:36</t>
  </si>
  <si>
    <t>21:08:48</t>
  </si>
  <si>
    <t>9.55</t>
  </si>
  <si>
    <t>25.09.2020 21:09:21</t>
  </si>
  <si>
    <t>21:09:21</t>
  </si>
  <si>
    <t>21:10:15</t>
  </si>
  <si>
    <t>9.56</t>
  </si>
  <si>
    <t>25.09.2020 21:11:31</t>
  </si>
  <si>
    <t>21:11:31</t>
  </si>
  <si>
    <t>21:12:13</t>
  </si>
  <si>
    <t>9.57</t>
  </si>
  <si>
    <t>25.09.2020 21:30:13</t>
  </si>
  <si>
    <t>21:30:13</t>
  </si>
  <si>
    <t>21:31:16</t>
  </si>
  <si>
    <t>9.58</t>
  </si>
  <si>
    <t>25.09.2020 21:36:32</t>
  </si>
  <si>
    <t>21:36:32</t>
  </si>
  <si>
    <t>21:37:58</t>
  </si>
  <si>
    <t>9.59</t>
  </si>
  <si>
    <t>25.09.2020 21:38:03</t>
  </si>
  <si>
    <t>21:38:03</t>
  </si>
  <si>
    <t>21:38:37</t>
  </si>
  <si>
    <t>9.60</t>
  </si>
  <si>
    <t>25.09.2020 21:43:47</t>
  </si>
  <si>
    <t>21:43:47</t>
  </si>
  <si>
    <t>21:44:28</t>
  </si>
  <si>
    <t>9.61</t>
  </si>
  <si>
    <t>25.09.2020 21:44:53</t>
  </si>
  <si>
    <t>21:44:53</t>
  </si>
  <si>
    <t>21:45:05</t>
  </si>
  <si>
    <t>9.62</t>
  </si>
  <si>
    <t>25.09.2020 21:47:08</t>
  </si>
  <si>
    <t>21:47:08</t>
  </si>
  <si>
    <t>21:47:23</t>
  </si>
  <si>
    <t>9.63</t>
  </si>
  <si>
    <t>25.09.2020 21:47:53</t>
  </si>
  <si>
    <t>21:47:53</t>
  </si>
  <si>
    <t>21:50:31</t>
  </si>
  <si>
    <t>0:02:38</t>
  </si>
  <si>
    <t>9.64</t>
  </si>
  <si>
    <t>25.09.2020 21:53:08</t>
  </si>
  <si>
    <t>21:53:08</t>
  </si>
  <si>
    <t>21:53:57</t>
  </si>
  <si>
    <t>9.65</t>
  </si>
  <si>
    <t>25.09.2020 21:55:21</t>
  </si>
  <si>
    <t>21:55:21</t>
  </si>
  <si>
    <t>21:55:39</t>
  </si>
  <si>
    <t>9.66</t>
  </si>
  <si>
    <t>25.09.2020 22:24:47</t>
  </si>
  <si>
    <t>22:24:47</t>
  </si>
  <si>
    <t>22:25:06</t>
  </si>
  <si>
    <t>9.67</t>
  </si>
  <si>
    <t>25.09.2020 22:25:12</t>
  </si>
  <si>
    <t>22:25:12</t>
  </si>
  <si>
    <t>22:26:54</t>
  </si>
  <si>
    <t>9.68</t>
  </si>
  <si>
    <t>25.09.2020 22:27:07</t>
  </si>
  <si>
    <t>22:27:07</t>
  </si>
  <si>
    <t>22:27:25</t>
  </si>
  <si>
    <t>9.69</t>
  </si>
  <si>
    <t>25.09.2020 22:38:20</t>
  </si>
  <si>
    <t>22:38:20</t>
  </si>
  <si>
    <t>22:39:31</t>
  </si>
  <si>
    <t>9.70</t>
  </si>
  <si>
    <t>25.09.2020 22:41:31</t>
  </si>
  <si>
    <t>22:41:31</t>
  </si>
  <si>
    <t>22:41:49</t>
  </si>
  <si>
    <t>9.71</t>
  </si>
  <si>
    <t>25.09.2020 22:41:55</t>
  </si>
  <si>
    <t>22:41:55</t>
  </si>
  <si>
    <t>22:42:19</t>
  </si>
  <si>
    <t>9.72</t>
  </si>
  <si>
    <t>25.09.2020 22:43:58</t>
  </si>
  <si>
    <t>22:43:58</t>
  </si>
  <si>
    <t>22:44:42</t>
  </si>
  <si>
    <t>9.73</t>
  </si>
  <si>
    <t>25.09.2020 23:09:45</t>
  </si>
  <si>
    <t>23:09:45</t>
  </si>
  <si>
    <t>23:11:23</t>
  </si>
  <si>
    <t>32 km/h</t>
  </si>
  <si>
    <t>0:01:38</t>
  </si>
  <si>
    <t>9.74</t>
  </si>
  <si>
    <t>25.09.2020 23:11:28</t>
  </si>
  <si>
    <t>23:11:28</t>
  </si>
  <si>
    <t>23:13:35</t>
  </si>
  <si>
    <t>0:02:07</t>
  </si>
  <si>
    <t>9.75</t>
  </si>
  <si>
    <t>25.09.2020 23:22:44</t>
  </si>
  <si>
    <t>23:22:44</t>
  </si>
  <si>
    <t>23:24:06</t>
  </si>
  <si>
    <t>0:01:22</t>
  </si>
  <si>
    <t>9.76</t>
  </si>
  <si>
    <t>25.09.2020 23:24:19</t>
  </si>
  <si>
    <t>23:24:19</t>
  </si>
  <si>
    <t>23:24:47</t>
  </si>
  <si>
    <t>10</t>
  </si>
  <si>
    <t>26.09.2020</t>
  </si>
  <si>
    <t>04:02:30</t>
  </si>
  <si>
    <t>17:04:28</t>
  </si>
  <si>
    <t>10:44:32</t>
  </si>
  <si>
    <t>10.1</t>
  </si>
  <si>
    <t>26.09.2020 04:10:59</t>
  </si>
  <si>
    <t>04:10:59</t>
  </si>
  <si>
    <t>04:11:24</t>
  </si>
  <si>
    <t>10.2</t>
  </si>
  <si>
    <t>26.09.2020 04:17:36</t>
  </si>
  <si>
    <t>04:17:36</t>
  </si>
  <si>
    <t>04:18:17</t>
  </si>
  <si>
    <t>10.3</t>
  </si>
  <si>
    <t>26.09.2020 04:18:57</t>
  </si>
  <si>
    <t>04:18:57</t>
  </si>
  <si>
    <t>04:19:39</t>
  </si>
  <si>
    <t>10.4</t>
  </si>
  <si>
    <t>26.09.2020 04:20:36</t>
  </si>
  <si>
    <t>04:20:36</t>
  </si>
  <si>
    <t>04:20:59</t>
  </si>
  <si>
    <t>10.5</t>
  </si>
  <si>
    <t>26.09.2020 04:35:44</t>
  </si>
  <si>
    <t>04:35:44</t>
  </si>
  <si>
    <t>04:36:10</t>
  </si>
  <si>
    <t>10.6</t>
  </si>
  <si>
    <t>26.09.2020 04:38:34</t>
  </si>
  <si>
    <t>04:38:34</t>
  </si>
  <si>
    <t>04:38:46</t>
  </si>
  <si>
    <t>10.7</t>
  </si>
  <si>
    <t>26.09.2020 05:15:00</t>
  </si>
  <si>
    <t>05:15:00</t>
  </si>
  <si>
    <t>05:15:37</t>
  </si>
  <si>
    <t>10.8</t>
  </si>
  <si>
    <t>26.09.2020 05:40:53</t>
  </si>
  <si>
    <t>05:40:53</t>
  </si>
  <si>
    <t>05:41:29</t>
  </si>
  <si>
    <t>10.9</t>
  </si>
  <si>
    <t>26.09.2020 05:45:11</t>
  </si>
  <si>
    <t>05:45:11</t>
  </si>
  <si>
    <t>05:52:58</t>
  </si>
  <si>
    <t>0:07:47</t>
  </si>
  <si>
    <t>10.10</t>
  </si>
  <si>
    <t>26.09.2020 06:11:38</t>
  </si>
  <si>
    <t>06:11:38</t>
  </si>
  <si>
    <t>06:11:56</t>
  </si>
  <si>
    <t>10.11</t>
  </si>
  <si>
    <t>26.09.2020 06:12:53</t>
  </si>
  <si>
    <t>06:12:53</t>
  </si>
  <si>
    <t>06:14:39</t>
  </si>
  <si>
    <t>0:01:46</t>
  </si>
  <si>
    <t>10.12</t>
  </si>
  <si>
    <t>26.09.2020 06:16:13</t>
  </si>
  <si>
    <t>06:16:13</t>
  </si>
  <si>
    <t>06:18:30</t>
  </si>
  <si>
    <t>0:02:17</t>
  </si>
  <si>
    <t>10.13</t>
  </si>
  <si>
    <t>26.09.2020 06:32:11</t>
  </si>
  <si>
    <t>06:32:11</t>
  </si>
  <si>
    <t>06:33:07</t>
  </si>
  <si>
    <t>10.14</t>
  </si>
  <si>
    <t>26.09.2020 06:35:42</t>
  </si>
  <si>
    <t>06:35:42</t>
  </si>
  <si>
    <t>06:35:56</t>
  </si>
  <si>
    <t>10.15</t>
  </si>
  <si>
    <t>26.09.2020 06:45:00</t>
  </si>
  <si>
    <t>06:45:00</t>
  </si>
  <si>
    <t>06:45:37</t>
  </si>
  <si>
    <t>10.16</t>
  </si>
  <si>
    <t>26.09.2020 07:32:22</t>
  </si>
  <si>
    <t>07:32:22</t>
  </si>
  <si>
    <t>07:32:24</t>
  </si>
  <si>
    <t>10.17</t>
  </si>
  <si>
    <t>26.09.2020 08:01:06</t>
  </si>
  <si>
    <t>08:01:06</t>
  </si>
  <si>
    <t>08:01:23</t>
  </si>
  <si>
    <t>10.18</t>
  </si>
  <si>
    <t>26.09.2020 08:14:35</t>
  </si>
  <si>
    <t>08:14:35</t>
  </si>
  <si>
    <t>08:15:16</t>
  </si>
  <si>
    <t>10.19</t>
  </si>
  <si>
    <t>26.09.2020 08:50:42</t>
  </si>
  <si>
    <t>08:50:42</t>
  </si>
  <si>
    <t>08:53:47</t>
  </si>
  <si>
    <t>10.20</t>
  </si>
  <si>
    <t>26.09.2020 08:55:01</t>
  </si>
  <si>
    <t>08:55:01</t>
  </si>
  <si>
    <t>08:56:33</t>
  </si>
  <si>
    <t>0:01:32</t>
  </si>
  <si>
    <t>10.21</t>
  </si>
  <si>
    <t>26.09.2020 08:57:36</t>
  </si>
  <si>
    <t>08:57:36</t>
  </si>
  <si>
    <t>08:57:51</t>
  </si>
  <si>
    <t>10.22</t>
  </si>
  <si>
    <t>26.09.2020 10:46:49</t>
  </si>
  <si>
    <t>10:46:49</t>
  </si>
  <si>
    <t>10:47:01</t>
  </si>
  <si>
    <t>10.23</t>
  </si>
  <si>
    <t>26.09.2020 10:57:52</t>
  </si>
  <si>
    <t>10:57:52</t>
  </si>
  <si>
    <t>10:58:53</t>
  </si>
  <si>
    <t>10.24</t>
  </si>
  <si>
    <t>26.09.2020 11:02:08</t>
  </si>
  <si>
    <t>11:02:08</t>
  </si>
  <si>
    <t>11:02:44</t>
  </si>
  <si>
    <t>10.25</t>
  </si>
  <si>
    <t>26.09.2020 11:02:50</t>
  </si>
  <si>
    <t>11:02:50</t>
  </si>
  <si>
    <t>11:02:53</t>
  </si>
  <si>
    <t>10.26</t>
  </si>
  <si>
    <t>26.09.2020 11:15:36</t>
  </si>
  <si>
    <t>11:15:36</t>
  </si>
  <si>
    <t>11:16:25</t>
  </si>
  <si>
    <t>10.27</t>
  </si>
  <si>
    <t>26.09.2020 11:16:38</t>
  </si>
  <si>
    <t>11:16:38</t>
  </si>
  <si>
    <t>11:17:25</t>
  </si>
  <si>
    <t>10.28</t>
  </si>
  <si>
    <t>26.09.2020 11:45:46</t>
  </si>
  <si>
    <t>11:45:46</t>
  </si>
  <si>
    <t>11:45:48</t>
  </si>
  <si>
    <t>11</t>
  </si>
  <si>
    <t>28.09.2020</t>
  </si>
  <si>
    <t>09:43:01</t>
  </si>
  <si>
    <t>15:53:42</t>
  </si>
  <si>
    <t>3:17:12</t>
  </si>
  <si>
    <t>11.1</t>
  </si>
  <si>
    <t>28.09.2020 09:50:24</t>
  </si>
  <si>
    <t>09:50:24</t>
  </si>
  <si>
    <t>12</t>
  </si>
  <si>
    <t>29.09.2020</t>
  </si>
  <si>
    <t>07:50:22</t>
  </si>
  <si>
    <t>15:41:46</t>
  </si>
  <si>
    <t>2:19:41</t>
  </si>
  <si>
    <t>12.1</t>
  </si>
  <si>
    <t>29.09.2020 10:08:25</t>
  </si>
  <si>
    <t>10:08:25</t>
  </si>
  <si>
    <t>10:08:43</t>
  </si>
  <si>
    <t>12.2</t>
  </si>
  <si>
    <t>29.09.2020 15:07:19</t>
  </si>
  <si>
    <t>15:07:19</t>
  </si>
  <si>
    <t>15:07:20</t>
  </si>
  <si>
    <t>12.3</t>
  </si>
  <si>
    <t>29.09.2020 15:24:33</t>
  </si>
  <si>
    <t>15:24:33</t>
  </si>
  <si>
    <t>15:28:17</t>
  </si>
  <si>
    <t>0:03:44</t>
  </si>
  <si>
    <t>2 días 20:03:34</t>
  </si>
  <si>
    <t>Calle Los Pinos, Pariñas, Piura, Peru</t>
  </si>
  <si>
    <t>01.09.2020 10:41:59</t>
  </si>
  <si>
    <t>10:51:02</t>
  </si>
  <si>
    <t>Avenida Industrial, Pariñas, Piura, Peru</t>
  </si>
  <si>
    <t>0:09:03</t>
  </si>
  <si>
    <t>01.09.2020 12:19:48</t>
  </si>
  <si>
    <t>12:19:48</t>
  </si>
  <si>
    <t>13:33:28</t>
  </si>
  <si>
    <t>Pi-100, El Alto, Piura, Peru</t>
  </si>
  <si>
    <t>1:13:40</t>
  </si>
  <si>
    <t>01.09.2020 13:41:30</t>
  </si>
  <si>
    <t>13:41:30</t>
  </si>
  <si>
    <t>13:44:48</t>
  </si>
  <si>
    <t>0:03:18</t>
  </si>
  <si>
    <t>01.09.2020 14:09:59</t>
  </si>
  <si>
    <t>14:09:59</t>
  </si>
  <si>
    <t>14:13:21</t>
  </si>
  <si>
    <t>0:03:22</t>
  </si>
  <si>
    <t>01.09.2020 16:57:37</t>
  </si>
  <si>
    <t>16:57:37</t>
  </si>
  <si>
    <t>0:51:13</t>
  </si>
  <si>
    <t>Calle D, Sullana, Piura, Peru</t>
  </si>
  <si>
    <t>07.09.2020 14:40:02</t>
  </si>
  <si>
    <t>14:41:20</t>
  </si>
  <si>
    <t>0:01:18</t>
  </si>
  <si>
    <t>07.09.2020 14:47:53</t>
  </si>
  <si>
    <t>14:47:53</t>
  </si>
  <si>
    <t>16:13:53</t>
  </si>
  <si>
    <t>1N, Mancora, Piura, Peru</t>
  </si>
  <si>
    <t>1:26:00</t>
  </si>
  <si>
    <t>07.09.2020 16:32:54</t>
  </si>
  <si>
    <t>16:32:54</t>
  </si>
  <si>
    <t>17:04:23</t>
  </si>
  <si>
    <t>Canoas De Punta Sal, Tumbes, Peru</t>
  </si>
  <si>
    <t>0:31:29</t>
  </si>
  <si>
    <t>07.09.2020 17:12:25</t>
  </si>
  <si>
    <t>17:12:25</t>
  </si>
  <si>
    <t>17:15:25</t>
  </si>
  <si>
    <t>0:03:00</t>
  </si>
  <si>
    <t>07.09.2020 17:47:25</t>
  </si>
  <si>
    <t>17:47:25</t>
  </si>
  <si>
    <t>18:09:27</t>
  </si>
  <si>
    <t>1N, Canoas De Punta Sal, Tumbes, Peru</t>
  </si>
  <si>
    <t>0:22:02</t>
  </si>
  <si>
    <t>07.09.2020 18:15:28</t>
  </si>
  <si>
    <t>18:15:28</t>
  </si>
  <si>
    <t>4:03:14</t>
  </si>
  <si>
    <t>1N, Comandante Noel, Ancash, Peru</t>
  </si>
  <si>
    <t>08.09.2020 06:39:21</t>
  </si>
  <si>
    <t>06:55:14</t>
  </si>
  <si>
    <t>1N, Sullana, Piura, Peru</t>
  </si>
  <si>
    <t>0:15:53</t>
  </si>
  <si>
    <t>08.09.2020 07:00:21</t>
  </si>
  <si>
    <t>07:00:21</t>
  </si>
  <si>
    <t>07:03:31</t>
  </si>
  <si>
    <t>0:03:10</t>
  </si>
  <si>
    <t>08.09.2020 07:22:43</t>
  </si>
  <si>
    <t>07:22:43</t>
  </si>
  <si>
    <t>08:00:40</t>
  </si>
  <si>
    <t>Calle 1, Piura, Piura, Peru</t>
  </si>
  <si>
    <t>0:37:57</t>
  </si>
  <si>
    <t>08.09.2020 08:27:43</t>
  </si>
  <si>
    <t>08:27:43</t>
  </si>
  <si>
    <t>08:45:31</t>
  </si>
  <si>
    <t>1N, Catacaos, Piura, Peru</t>
  </si>
  <si>
    <t>0:17:48</t>
  </si>
  <si>
    <t>08.09.2020 08:52:34</t>
  </si>
  <si>
    <t>08:52:34</t>
  </si>
  <si>
    <t>13:39:16</t>
  </si>
  <si>
    <t>1N, Pacanga, La Libertad, Peru</t>
  </si>
  <si>
    <t>4:46:42</t>
  </si>
  <si>
    <t>08.09.2020 14:10:15</t>
  </si>
  <si>
    <t>14:10:15</t>
  </si>
  <si>
    <t>20:13:17</t>
  </si>
  <si>
    <t>1N, Chao, La Libertad, Peru</t>
  </si>
  <si>
    <t>6:03:02</t>
  </si>
  <si>
    <t>08.09.2020 20:36:18</t>
  </si>
  <si>
    <t>20:36:18</t>
  </si>
  <si>
    <t>2:20:43</t>
  </si>
  <si>
    <t>Calle Los Diques 132, Santa Anita, Lima 15011, Peru</t>
  </si>
  <si>
    <t>09.09.2020 05:33:50</t>
  </si>
  <si>
    <t>14:35:34</t>
  </si>
  <si>
    <t>Avenida Central, Lurigancho, Lima, Peru</t>
  </si>
  <si>
    <t>9:01:44</t>
  </si>
  <si>
    <t>09.09.2020 18:26:04</t>
  </si>
  <si>
    <t>18:26:04</t>
  </si>
  <si>
    <t>1:15:45</t>
  </si>
  <si>
    <t>Calle Los Cuarzos, Santa Anita, Lima, Peru</t>
  </si>
  <si>
    <t>10.09.2020 06:30:48</t>
  </si>
  <si>
    <t>07:06:11</t>
  </si>
  <si>
    <t>Avenida Separadora Industrial 421, Ate, Lima 15022, Peru</t>
  </si>
  <si>
    <t>0:35:23</t>
  </si>
  <si>
    <t>10.09.2020 07:46:14</t>
  </si>
  <si>
    <t>07:46:14</t>
  </si>
  <si>
    <t>07:49:00</t>
  </si>
  <si>
    <t>Calle Prolongación Mariscal Domingo Nieto, Ate, Lima, Peru</t>
  </si>
  <si>
    <t>10.09.2020 08:44:50</t>
  </si>
  <si>
    <t>08:44:50</t>
  </si>
  <si>
    <t>Calle Santa Mercedes, Ate, Lima, Peru</t>
  </si>
  <si>
    <t>0:35:01</t>
  </si>
  <si>
    <t>Calle Los Diques, Santa Anita, Lima, Peru</t>
  </si>
  <si>
    <t>12.09.2020 07:55:55</t>
  </si>
  <si>
    <t>08:37:03</t>
  </si>
  <si>
    <t>Avenida Circunvalación, San Luis, Lima, Peru</t>
  </si>
  <si>
    <t>0:41:08</t>
  </si>
  <si>
    <t>12.09.2020 09:31:21</t>
  </si>
  <si>
    <t>09:31:21</t>
  </si>
  <si>
    <t>Avenida Circunvalación 1291, San Luis, Lima 15019, Peru</t>
  </si>
  <si>
    <t>09:48:26</t>
  </si>
  <si>
    <t>Jirón Rodolfo Espinar 457, La Victoria, Lima 15018, Peru</t>
  </si>
  <si>
    <t>0:17:05</t>
  </si>
  <si>
    <t>12.09.2020 15:20:48</t>
  </si>
  <si>
    <t>15:20:48</t>
  </si>
  <si>
    <t>Jirón Rodolfo Espinar, La Victoria, Lima, Peru</t>
  </si>
  <si>
    <t>0:39:49</t>
  </si>
  <si>
    <t>14.09.2020 07:00:50</t>
  </si>
  <si>
    <t>07:44:51</t>
  </si>
  <si>
    <t>0:44:01</t>
  </si>
  <si>
    <t>14.09.2020 10:19:41</t>
  </si>
  <si>
    <t>10:19:41</t>
  </si>
  <si>
    <t>10:40:22</t>
  </si>
  <si>
    <t>Jirón Luís Orbegoso, San Luis, Lima, Peru</t>
  </si>
  <si>
    <t>0:20:41</t>
  </si>
  <si>
    <t>14.09.2020 14:35:39</t>
  </si>
  <si>
    <t>14:35:39</t>
  </si>
  <si>
    <t>14:40:21</t>
  </si>
  <si>
    <t>Avenida Separadora Industrial Y Vivienda, San Luis, Lima, Peru</t>
  </si>
  <si>
    <t>0:04:42</t>
  </si>
  <si>
    <t>14.09.2020 18:21:23</t>
  </si>
  <si>
    <t>18:21:23</t>
  </si>
  <si>
    <t>18:57:38</t>
  </si>
  <si>
    <t>Avenida De La Cultura 1211, Santa Anita, Lima 15011, Peru</t>
  </si>
  <si>
    <t>0:36:15</t>
  </si>
  <si>
    <t>14.09.2020 19:03:38</t>
  </si>
  <si>
    <t>19:03:38</t>
  </si>
  <si>
    <t>0:04:05</t>
  </si>
  <si>
    <t>16.09.2020</t>
  </si>
  <si>
    <t>10:01:39</t>
  </si>
  <si>
    <t>11:56:12</t>
  </si>
  <si>
    <t>0:44:07</t>
  </si>
  <si>
    <t>16.09.2020 10:01:39</t>
  </si>
  <si>
    <t>10:25:10</t>
  </si>
  <si>
    <t>Avenida Husares De Junín, Ate, Lima, Peru</t>
  </si>
  <si>
    <t>0:23:31</t>
  </si>
  <si>
    <t>8.2</t>
  </si>
  <si>
    <t>16.09.2020 11:35:36</t>
  </si>
  <si>
    <t>11:35:36</t>
  </si>
  <si>
    <t>0:20:36</t>
  </si>
  <si>
    <t>23.09.2020 06:49:11</t>
  </si>
  <si>
    <t>07:06:03</t>
  </si>
  <si>
    <t>0:16:52</t>
  </si>
  <si>
    <t>23.09.2020 08:10:55</t>
  </si>
  <si>
    <t>08:10:55</t>
  </si>
  <si>
    <t>0:26:19</t>
  </si>
  <si>
    <t>24.09.2020</t>
  </si>
  <si>
    <t>06:58:48</t>
  </si>
  <si>
    <t>15:52:50</t>
  </si>
  <si>
    <t>1:49:51</t>
  </si>
  <si>
    <t>24.09.2020 06:58:48</t>
  </si>
  <si>
    <t>Avenida Guillermo Dansey 1564, Lima, Lima 15082, Peru</t>
  </si>
  <si>
    <t>0:54:22</t>
  </si>
  <si>
    <t>24.09.2020 11:59:45</t>
  </si>
  <si>
    <t>11:59:45</t>
  </si>
  <si>
    <t>12:49:19</t>
  </si>
  <si>
    <t>Calle Santa Cruz, San Luis, Lima, Peru</t>
  </si>
  <si>
    <t>0:49:34</t>
  </si>
  <si>
    <t>24.09.2020 13:35:39</t>
  </si>
  <si>
    <t>13:35:39</t>
  </si>
  <si>
    <t>13:38:21</t>
  </si>
  <si>
    <t>0:02:42</t>
  </si>
  <si>
    <t>24.09.2020 15:49:37</t>
  </si>
  <si>
    <t>15:49:37</t>
  </si>
  <si>
    <t>0:03:13</t>
  </si>
  <si>
    <t>Avenida Las Torres, San Luis, Lima, Peru</t>
  </si>
  <si>
    <t>25.09.2020 12:16:45</t>
  </si>
  <si>
    <t>13:33:39</t>
  </si>
  <si>
    <t>Calle Los Girasoles, Puente Piedra, Lima, Peru</t>
  </si>
  <si>
    <t>1:16:54</t>
  </si>
  <si>
    <t>11.2</t>
  </si>
  <si>
    <t>25.09.2020 14:23:42</t>
  </si>
  <si>
    <t>14:23:42</t>
  </si>
  <si>
    <t>17:04:04</t>
  </si>
  <si>
    <t>1N, Vegueta, Lima, Peru</t>
  </si>
  <si>
    <t>2:40:22</t>
  </si>
  <si>
    <t>11.3</t>
  </si>
  <si>
    <t>25.09.2020 17:12:06</t>
  </si>
  <si>
    <t>17:12:06</t>
  </si>
  <si>
    <t>6:16:25</t>
  </si>
  <si>
    <t>Calle Las Lomas, Sullana, Piura, Peru</t>
  </si>
  <si>
    <t>26.09.2020 04:02:30</t>
  </si>
  <si>
    <t>08:15:59</t>
  </si>
  <si>
    <t>1N, Chepén, La Libertad, Peru</t>
  </si>
  <si>
    <t>4:13:29</t>
  </si>
  <si>
    <t>26.09.2020 08:48:59</t>
  </si>
  <si>
    <t>08:48:59</t>
  </si>
  <si>
    <t>09:04:31</t>
  </si>
  <si>
    <t>0:15:32</t>
  </si>
  <si>
    <t>26.09.2020 09:33:47</t>
  </si>
  <si>
    <t>09:33:47</t>
  </si>
  <si>
    <t>11:50:32</t>
  </si>
  <si>
    <t>1N, Morrope, Lambayeque, Peru</t>
  </si>
  <si>
    <t>2:16:45</t>
  </si>
  <si>
    <t>12.4</t>
  </si>
  <si>
    <t>26.09.2020 11:59:34</t>
  </si>
  <si>
    <t>11:59:34</t>
  </si>
  <si>
    <t>12:10:55</t>
  </si>
  <si>
    <t>0:11:21</t>
  </si>
  <si>
    <t>12.5</t>
  </si>
  <si>
    <t>26.09.2020 12:19:53</t>
  </si>
  <si>
    <t>12:19:53</t>
  </si>
  <si>
    <t>15:12:30</t>
  </si>
  <si>
    <t>2:52:37</t>
  </si>
  <si>
    <t>12.6</t>
  </si>
  <si>
    <t>26.09.2020 15:40:32</t>
  </si>
  <si>
    <t>15:40:32</t>
  </si>
  <si>
    <t>16:13:46</t>
  </si>
  <si>
    <t>1Nl, Sullana, Piura, Peru</t>
  </si>
  <si>
    <t>0:33:14</t>
  </si>
  <si>
    <t>12.7</t>
  </si>
  <si>
    <t>26.09.2020 16:18:46</t>
  </si>
  <si>
    <t>16:18:46</t>
  </si>
  <si>
    <t>16:28:35</t>
  </si>
  <si>
    <t>0:09:49</t>
  </si>
  <si>
    <t>12.8</t>
  </si>
  <si>
    <t>26.09.2020 16:52:43</t>
  </si>
  <si>
    <t>16:52:43</t>
  </si>
  <si>
    <t>0:11:45</t>
  </si>
  <si>
    <t>13</t>
  </si>
  <si>
    <t>13.1</t>
  </si>
  <si>
    <t>28.09.2020 09:43:01</t>
  </si>
  <si>
    <t>11:47:34</t>
  </si>
  <si>
    <t>Pi-100, Pariñas, Piura, Peru</t>
  </si>
  <si>
    <t>2:04:33</t>
  </si>
  <si>
    <t>13.2</t>
  </si>
  <si>
    <t>28.09.2020 11:54:33</t>
  </si>
  <si>
    <t>11:54:33</t>
  </si>
  <si>
    <t>12:05:03</t>
  </si>
  <si>
    <t>0:10:30</t>
  </si>
  <si>
    <t>13.3</t>
  </si>
  <si>
    <t>28.09.2020 13:14:03</t>
  </si>
  <si>
    <t>13:14:03</t>
  </si>
  <si>
    <t>13:46:12</t>
  </si>
  <si>
    <t>0:32:09</t>
  </si>
  <si>
    <t>13.4</t>
  </si>
  <si>
    <t>28.09.2020 14:19:14</t>
  </si>
  <si>
    <t>14:19:14</t>
  </si>
  <si>
    <t>14:24:34</t>
  </si>
  <si>
    <t>0:05:20</t>
  </si>
  <si>
    <t>13.5</t>
  </si>
  <si>
    <t>28.09.2020 15:29:02</t>
  </si>
  <si>
    <t>15:29:02</t>
  </si>
  <si>
    <t>0:24:40</t>
  </si>
  <si>
    <t>14</t>
  </si>
  <si>
    <t>14.1</t>
  </si>
  <si>
    <t>29.09.2020 07:50:22</t>
  </si>
  <si>
    <t>07:55:05</t>
  </si>
  <si>
    <t>0:04:43</t>
  </si>
  <si>
    <t>14.2</t>
  </si>
  <si>
    <t>29.09.2020 09:56:58</t>
  </si>
  <si>
    <t>09:56:58</t>
  </si>
  <si>
    <t>11:08:08</t>
  </si>
  <si>
    <t>1:11:10</t>
  </si>
  <si>
    <t>14.3</t>
  </si>
  <si>
    <t>29.09.2020 11:44:35</t>
  </si>
  <si>
    <t>11:44:35</t>
  </si>
  <si>
    <t>11:46:34</t>
  </si>
  <si>
    <t>0:01:59</t>
  </si>
  <si>
    <t>14.4</t>
  </si>
  <si>
    <t>29.09.2020 14:39:57</t>
  </si>
  <si>
    <t>14:39:57</t>
  </si>
  <si>
    <t>1:01:49</t>
  </si>
  <si>
    <t>HRS. MAQ x DÍA</t>
  </si>
  <si>
    <t>COSTOS INDUSTRIALES</t>
  </si>
  <si>
    <t>COSTOS DE SERVICIOS</t>
  </si>
  <si>
    <t>MOD, CIF, MP (MD)</t>
  </si>
  <si>
    <t>SE MUEVA EL CAMIÓN O NO</t>
  </si>
  <si>
    <t>SOLO CUANDO SE MUEVE EL CAMIÓN</t>
  </si>
  <si>
    <t>PRÉSTAMOS AL BANCO (LEASING)</t>
  </si>
  <si>
    <t>PAGAS LOCAL DE COCHERA</t>
  </si>
  <si>
    <t>SUELDOS</t>
  </si>
  <si>
    <t>TIEMPO</t>
  </si>
  <si>
    <t>1ERA FORMA</t>
  </si>
  <si>
    <t>MEDIANTE CÁLCULO</t>
  </si>
  <si>
    <t>2DA FORMA</t>
  </si>
  <si>
    <t>PREGÚNTALE A TU CONTADOR/A</t>
  </si>
  <si>
    <t>PREGÚNTALE A TU FINANCIERO/ADMINISTRADOR</t>
  </si>
  <si>
    <t>CONDUCTOR</t>
  </si>
  <si>
    <t>CONTADOR</t>
  </si>
  <si>
    <t>PREVENTIVO</t>
  </si>
  <si>
    <t>CORRECTIVO</t>
  </si>
  <si>
    <t>COSTOS ABC</t>
  </si>
  <si>
    <t>KILOMETROS MENSUALES</t>
  </si>
  <si>
    <t>MERCADO / VALOR QUE PERCIBE EL CLIENTE</t>
  </si>
  <si>
    <t>QUE HAY CLIENTES QUE PAGAN MÁS POR LA MISMA RUTA?</t>
  </si>
  <si>
    <t>TRANSPORTE LE GENERA CONFIANZA (CERTIFICADOS, HOMOLOGACIÓN, ISO)</t>
  </si>
  <si>
    <t>CLIENTE NO LE IMPORTA TU VALOR AGREGADO, ENTONCES NO PODRÁS MARGINAR COMO QUISIERAS</t>
  </si>
  <si>
    <t>PROGRAMADOR</t>
  </si>
  <si>
    <t>HAY UNIDADES QUE NO SE MUEVEN</t>
  </si>
  <si>
    <t>SE TERCERIZA, TENIENDO UNIDADES EN LA BASE</t>
  </si>
  <si>
    <t>LO ASUME LA EMPRESA</t>
  </si>
  <si>
    <t>DE SUS UTILIDADES</t>
  </si>
  <si>
    <t>CARGADO</t>
  </si>
  <si>
    <t>VACIO</t>
  </si>
  <si>
    <t>POR RUTAS</t>
  </si>
  <si>
    <t>IDA</t>
  </si>
  <si>
    <t>VUELTA</t>
  </si>
  <si>
    <t>COSTA - SIERRA - SELVA</t>
  </si>
  <si>
    <t>COSTA</t>
  </si>
  <si>
    <t>SIERRA</t>
  </si>
  <si>
    <t>SELVA</t>
  </si>
  <si>
    <t>ELEGIR EL MAYOR</t>
  </si>
  <si>
    <t>HACES REGISTRO</t>
  </si>
  <si>
    <t>VIAJE</t>
  </si>
  <si>
    <t>TOTAL</t>
  </si>
  <si>
    <t>CLIENTE X</t>
  </si>
  <si>
    <t>6 MESES</t>
  </si>
  <si>
    <t>CLIENTE Y</t>
  </si>
  <si>
    <t>CLIENTE W</t>
  </si>
  <si>
    <t>GENERAR VALORES PROPIOS</t>
  </si>
  <si>
    <t>CONSULTAR FABRICANTE</t>
  </si>
  <si>
    <t>CONDUCTOR EN PLANILLA</t>
  </si>
  <si>
    <t>CONDUCTOR POR RxH</t>
  </si>
  <si>
    <t>AYUDANTE EN PLANILLA</t>
  </si>
  <si>
    <t>AYUDANTE POR RxH</t>
  </si>
  <si>
    <t>+</t>
  </si>
  <si>
    <t>++</t>
  </si>
  <si>
    <t xml:space="preserve">GENERA MENOR COSTO MOD </t>
  </si>
  <si>
    <t>(COSTO FIJO)</t>
  </si>
  <si>
    <t>COMPROMISO</t>
  </si>
  <si>
    <t>DISPONIBILIDAD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</si>
</sst>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[h]&quot; horas &quot;m&quot; minutos&quot;"/>
    <numFmt numFmtId="165" formatCode="#0&quot; km/h&quot;"/>
    <numFmt numFmtId="166" formatCode="dd\.mm\.yyyy"/>
    <numFmt numFmtId="167" formatCode="0.#0&quot; km&quot;"/>
    <numFmt numFmtId="168" formatCode="#,##0.000"/>
    <numFmt numFmtId="169" formatCode="#,##0.0000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8"/>
      <color theme="1"/>
      <name val="Courier New"/>
      <family val="3"/>
    </font>
    <font>
      <b/>
      <sz val="18"/>
      <color theme="0"/>
      <name val="Courier New"/>
      <family val="3"/>
    </font>
    <font>
      <b/>
      <sz val="11"/>
      <color theme="0"/>
      <name val="Courier New"/>
      <family val="3"/>
    </font>
    <font>
      <sz val="11"/>
      <color theme="1"/>
      <name val="Courier New"/>
      <family val="3"/>
    </font>
    <font>
      <b/>
      <sz val="12"/>
      <color theme="1"/>
      <name val="Courier New"/>
      <family val="3"/>
    </font>
    <font>
      <u/>
      <sz val="10"/>
      <color theme="10"/>
      <name val="Courier New"/>
      <family val="3"/>
    </font>
    <font>
      <b/>
      <sz val="11"/>
      <color theme="1"/>
      <name val="Courier New"/>
      <family val="3"/>
    </font>
    <font>
      <sz val="10"/>
      <color theme="1"/>
      <name val="Courier New"/>
      <family val="3"/>
    </font>
    <font>
      <b/>
      <u/>
      <sz val="11"/>
      <color theme="1"/>
      <name val="Courier New"/>
      <family val="3"/>
    </font>
    <font>
      <sz val="12"/>
      <color theme="1"/>
      <name val="Courier New"/>
      <family val="3"/>
    </font>
    <font>
      <u/>
      <sz val="11"/>
      <color theme="10"/>
      <name val="Courier New"/>
      <family val="3"/>
    </font>
    <font>
      <sz val="11"/>
      <color indexed="8"/>
      <name val="Courier New"/>
      <family val="3"/>
    </font>
    <font>
      <b/>
      <sz val="11"/>
      <color indexed="8"/>
      <name val="Courier New"/>
      <family val="3"/>
    </font>
    <font>
      <b/>
      <sz val="12"/>
      <color theme="9" tint="-0.249977111117893"/>
      <name val="Courier New"/>
      <family val="3"/>
    </font>
    <font>
      <sz val="10"/>
      <color rgb="FF464646"/>
      <name val="Arial"/>
      <family val="2"/>
    </font>
    <font>
      <sz val="18"/>
      <color theme="1"/>
      <name val="Calibri"/>
      <family val="2"/>
      <scheme val="minor"/>
    </font>
    <font>
      <sz val="18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ourier New"/>
      <family val="3"/>
    </font>
    <font>
      <b/>
      <sz val="16"/>
      <color theme="1"/>
      <name val="Courier New"/>
      <family val="3"/>
    </font>
    <font>
      <b/>
      <sz val="18"/>
      <color theme="1"/>
      <name val="Courier New"/>
      <family val="3"/>
    </font>
    <font>
      <b/>
      <u/>
      <sz val="11"/>
      <color rgb="FFFFC000"/>
      <name val="Courier New"/>
      <family val="3"/>
    </font>
    <font>
      <b/>
      <u/>
      <sz val="11"/>
      <color theme="1"/>
      <name val="Calibri"/>
      <family val="2"/>
      <scheme val="minor"/>
    </font>
    <font>
      <b/>
      <u/>
      <sz val="20"/>
      <color theme="1"/>
      <name val="Courier New"/>
      <family val="3"/>
    </font>
  </fonts>
  <fills count="2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ECA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E1E1E1"/>
        <bgColor rgb="FFE1E1E1"/>
      </patternFill>
    </fill>
    <fill>
      <patternFill patternType="solid">
        <fgColor rgb="FFF2F2F2"/>
        <bgColor rgb="FFF2F2F2"/>
      </patternFill>
    </fill>
    <fill>
      <patternFill patternType="solid">
        <fgColor rgb="FFFFFFFF"/>
        <bgColor rgb="FFFFFFFF"/>
      </patternFill>
    </fill>
    <fill>
      <patternFill patternType="solid">
        <fgColor rgb="FFC0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D0D0D0"/>
      </left>
      <right style="thin">
        <color rgb="FFD0D0D0"/>
      </right>
      <top style="thin">
        <color rgb="FFD0D0D0"/>
      </top>
      <bottom style="thin">
        <color rgb="FFD0D0D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theme="9"/>
      </right>
      <top style="medium">
        <color theme="9"/>
      </top>
      <bottom style="medium">
        <color theme="9"/>
      </bottom>
      <diagonal/>
    </border>
    <border>
      <left/>
      <right/>
      <top style="thin">
        <color theme="9" tint="0.79998168889431442"/>
      </top>
      <bottom style="thin">
        <color theme="9" tint="0.7999816888943144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193">
    <xf numFmtId="0" fontId="0" fillId="0" borderId="0" xfId="0"/>
    <xf numFmtId="4" fontId="3" fillId="5" borderId="7" xfId="0" applyNumberFormat="1" applyFont="1" applyFill="1" applyBorder="1" applyAlignment="1">
      <alignment horizontal="center"/>
    </xf>
    <xf numFmtId="4" fontId="4" fillId="3" borderId="8" xfId="0" applyNumberFormat="1" applyFont="1" applyFill="1" applyBorder="1"/>
    <xf numFmtId="4" fontId="5" fillId="3" borderId="9" xfId="0" applyNumberFormat="1" applyFont="1" applyFill="1" applyBorder="1"/>
    <xf numFmtId="4" fontId="6" fillId="3" borderId="10" xfId="0" applyNumberFormat="1" applyFont="1" applyFill="1" applyBorder="1"/>
    <xf numFmtId="4" fontId="6" fillId="0" borderId="0" xfId="0" applyNumberFormat="1" applyFont="1"/>
    <xf numFmtId="4" fontId="7" fillId="2" borderId="1" xfId="0" applyNumberFormat="1" applyFont="1" applyFill="1" applyBorder="1"/>
    <xf numFmtId="4" fontId="7" fillId="2" borderId="1" xfId="0" applyNumberFormat="1" applyFont="1" applyFill="1" applyBorder="1" applyAlignment="1">
      <alignment horizontal="right"/>
    </xf>
    <xf numFmtId="4" fontId="8" fillId="4" borderId="5" xfId="2" applyNumberFormat="1" applyFont="1" applyFill="1" applyBorder="1"/>
    <xf numFmtId="4" fontId="6" fillId="0" borderId="1" xfId="0" applyNumberFormat="1" applyFont="1" applyBorder="1"/>
    <xf numFmtId="4" fontId="6" fillId="4" borderId="6" xfId="0" applyNumberFormat="1" applyFont="1" applyFill="1" applyBorder="1"/>
    <xf numFmtId="4" fontId="9" fillId="0" borderId="3" xfId="0" applyNumberFormat="1" applyFont="1" applyBorder="1"/>
    <xf numFmtId="4" fontId="9" fillId="2" borderId="1" xfId="0" applyNumberFormat="1" applyFont="1" applyFill="1" applyBorder="1"/>
    <xf numFmtId="4" fontId="9" fillId="6" borderId="1" xfId="0" applyNumberFormat="1" applyFont="1" applyFill="1" applyBorder="1"/>
    <xf numFmtId="4" fontId="6" fillId="6" borderId="11" xfId="0" applyNumberFormat="1" applyFont="1" applyFill="1" applyBorder="1"/>
    <xf numFmtId="4" fontId="9" fillId="2" borderId="11" xfId="0" applyNumberFormat="1" applyFont="1" applyFill="1" applyBorder="1"/>
    <xf numFmtId="4" fontId="9" fillId="2" borderId="12" xfId="0" applyNumberFormat="1" applyFont="1" applyFill="1" applyBorder="1"/>
    <xf numFmtId="4" fontId="9" fillId="2" borderId="0" xfId="0" applyNumberFormat="1" applyFont="1" applyFill="1"/>
    <xf numFmtId="4" fontId="7" fillId="4" borderId="1" xfId="0" applyNumberFormat="1" applyFont="1" applyFill="1" applyBorder="1"/>
    <xf numFmtId="4" fontId="6" fillId="4" borderId="11" xfId="0" applyNumberFormat="1" applyFont="1" applyFill="1" applyBorder="1"/>
    <xf numFmtId="4" fontId="6" fillId="6" borderId="1" xfId="0" applyNumberFormat="1" applyFont="1" applyFill="1" applyBorder="1"/>
    <xf numFmtId="4" fontId="10" fillId="0" borderId="0" xfId="0" applyNumberFormat="1" applyFont="1" applyAlignment="1">
      <alignment horizontal="right"/>
    </xf>
    <xf numFmtId="9" fontId="10" fillId="0" borderId="0" xfId="1" applyFont="1" applyAlignment="1">
      <alignment horizontal="left" vertical="center"/>
    </xf>
    <xf numFmtId="4" fontId="11" fillId="0" borderId="0" xfId="0" applyNumberFormat="1" applyFont="1" applyAlignment="1">
      <alignment horizontal="center"/>
    </xf>
    <xf numFmtId="4" fontId="6" fillId="7" borderId="1" xfId="0" applyNumberFormat="1" applyFont="1" applyFill="1" applyBorder="1"/>
    <xf numFmtId="4" fontId="9" fillId="4" borderId="1" xfId="0" applyNumberFormat="1" applyFont="1" applyFill="1" applyBorder="1"/>
    <xf numFmtId="4" fontId="9" fillId="7" borderId="11" xfId="0" applyNumberFormat="1" applyFont="1" applyFill="1" applyBorder="1"/>
    <xf numFmtId="4" fontId="9" fillId="7" borderId="1" xfId="0" applyNumberFormat="1" applyFont="1" applyFill="1" applyBorder="1"/>
    <xf numFmtId="4" fontId="6" fillId="3" borderId="9" xfId="0" applyNumberFormat="1" applyFont="1" applyFill="1" applyBorder="1"/>
    <xf numFmtId="4" fontId="9" fillId="2" borderId="15" xfId="0" applyNumberFormat="1" applyFont="1" applyFill="1" applyBorder="1"/>
    <xf numFmtId="4" fontId="6" fillId="6" borderId="0" xfId="0" applyNumberFormat="1" applyFont="1" applyFill="1" applyBorder="1"/>
    <xf numFmtId="4" fontId="6" fillId="6" borderId="13" xfId="0" applyNumberFormat="1" applyFont="1" applyFill="1" applyBorder="1"/>
    <xf numFmtId="4" fontId="9" fillId="2" borderId="13" xfId="0" applyNumberFormat="1" applyFont="1" applyFill="1" applyBorder="1"/>
    <xf numFmtId="4" fontId="7" fillId="2" borderId="1" xfId="0" applyNumberFormat="1" applyFont="1" applyFill="1" applyBorder="1" applyAlignment="1">
      <alignment horizontal="center"/>
    </xf>
    <xf numFmtId="4" fontId="6" fillId="8" borderId="1" xfId="0" applyNumberFormat="1" applyFont="1" applyFill="1" applyBorder="1"/>
    <xf numFmtId="4" fontId="11" fillId="0" borderId="0" xfId="0" applyNumberFormat="1" applyFont="1"/>
    <xf numFmtId="4" fontId="9" fillId="0" borderId="0" xfId="0" applyNumberFormat="1" applyFont="1"/>
    <xf numFmtId="4" fontId="7" fillId="2" borderId="0" xfId="0" applyNumberFormat="1" applyFont="1" applyFill="1"/>
    <xf numFmtId="4" fontId="12" fillId="2" borderId="0" xfId="0" applyNumberFormat="1" applyFont="1" applyFill="1"/>
    <xf numFmtId="4" fontId="7" fillId="2" borderId="8" xfId="0" applyNumberFormat="1" applyFont="1" applyFill="1" applyBorder="1" applyAlignment="1">
      <alignment horizontal="left" vertical="center" wrapText="1"/>
    </xf>
    <xf numFmtId="4" fontId="7" fillId="2" borderId="4" xfId="0" applyNumberFormat="1" applyFont="1" applyFill="1" applyBorder="1" applyAlignment="1">
      <alignment horizontal="center" vertical="center" wrapText="1"/>
    </xf>
    <xf numFmtId="4" fontId="7" fillId="2" borderId="9" xfId="0" applyNumberFormat="1" applyFont="1" applyFill="1" applyBorder="1" applyAlignment="1">
      <alignment horizontal="center" vertical="center" wrapText="1"/>
    </xf>
    <xf numFmtId="4" fontId="7" fillId="9" borderId="4" xfId="0" applyNumberFormat="1" applyFont="1" applyFill="1" applyBorder="1" applyAlignment="1">
      <alignment horizontal="center" vertical="center" wrapText="1"/>
    </xf>
    <xf numFmtId="4" fontId="6" fillId="0" borderId="0" xfId="0" applyNumberFormat="1" applyFont="1" applyAlignment="1">
      <alignment wrapText="1"/>
    </xf>
    <xf numFmtId="4" fontId="9" fillId="0" borderId="16" xfId="0" applyNumberFormat="1" applyFont="1" applyBorder="1"/>
    <xf numFmtId="4" fontId="9" fillId="0" borderId="18" xfId="0" applyNumberFormat="1" applyFont="1" applyBorder="1" applyAlignment="1">
      <alignment horizontal="center" vertical="center"/>
    </xf>
    <xf numFmtId="4" fontId="9" fillId="0" borderId="20" xfId="0" applyNumberFormat="1" applyFont="1" applyBorder="1" applyAlignment="1">
      <alignment horizontal="center" vertical="center"/>
    </xf>
    <xf numFmtId="9" fontId="9" fillId="10" borderId="18" xfId="1" applyFont="1" applyFill="1" applyBorder="1" applyAlignment="1">
      <alignment horizontal="center" vertical="center"/>
    </xf>
    <xf numFmtId="4" fontId="13" fillId="0" borderId="0" xfId="2" applyNumberFormat="1" applyFont="1"/>
    <xf numFmtId="4" fontId="9" fillId="7" borderId="17" xfId="0" applyNumberFormat="1" applyFont="1" applyFill="1" applyBorder="1"/>
    <xf numFmtId="4" fontId="9" fillId="7" borderId="19" xfId="0" applyNumberFormat="1" applyFont="1" applyFill="1" applyBorder="1" applyAlignment="1">
      <alignment horizontal="center" vertical="center"/>
    </xf>
    <xf numFmtId="4" fontId="9" fillId="7" borderId="15" xfId="0" applyNumberFormat="1" applyFont="1" applyFill="1" applyBorder="1" applyAlignment="1">
      <alignment horizontal="center" vertical="center"/>
    </xf>
    <xf numFmtId="4" fontId="13" fillId="0" borderId="0" xfId="2" applyNumberFormat="1" applyFont="1" applyFill="1"/>
    <xf numFmtId="4" fontId="9" fillId="0" borderId="17" xfId="0" applyNumberFormat="1" applyFont="1" applyBorder="1"/>
    <xf numFmtId="4" fontId="9" fillId="0" borderId="19" xfId="0" applyNumberFormat="1" applyFont="1" applyBorder="1" applyAlignment="1">
      <alignment horizontal="center" vertical="center"/>
    </xf>
    <xf numFmtId="4" fontId="9" fillId="0" borderId="15" xfId="0" applyNumberFormat="1" applyFont="1" applyBorder="1" applyAlignment="1">
      <alignment horizontal="center" vertical="center"/>
    </xf>
    <xf numFmtId="4" fontId="13" fillId="0" borderId="0" xfId="2" quotePrefix="1" applyNumberFormat="1" applyFont="1" applyFill="1"/>
    <xf numFmtId="4" fontId="13" fillId="0" borderId="0" xfId="2" quotePrefix="1" applyNumberFormat="1" applyFont="1"/>
    <xf numFmtId="4" fontId="7" fillId="11" borderId="8" xfId="0" applyNumberFormat="1" applyFont="1" applyFill="1" applyBorder="1"/>
    <xf numFmtId="4" fontId="9" fillId="11" borderId="4" xfId="0" applyNumberFormat="1" applyFont="1" applyFill="1" applyBorder="1" applyAlignment="1">
      <alignment horizontal="center" vertical="center"/>
    </xf>
    <xf numFmtId="4" fontId="9" fillId="11" borderId="9" xfId="0" applyNumberFormat="1" applyFont="1" applyFill="1" applyBorder="1" applyAlignment="1">
      <alignment horizontal="center" vertical="center"/>
    </xf>
    <xf numFmtId="4" fontId="7" fillId="11" borderId="9" xfId="0" applyNumberFormat="1" applyFont="1" applyFill="1" applyBorder="1" applyAlignment="1">
      <alignment horizontal="center" vertical="center"/>
    </xf>
    <xf numFmtId="4" fontId="7" fillId="11" borderId="4" xfId="0" applyNumberFormat="1" applyFont="1" applyFill="1" applyBorder="1" applyAlignment="1">
      <alignment horizontal="center" vertical="center"/>
    </xf>
    <xf numFmtId="9" fontId="9" fillId="11" borderId="4" xfId="1" applyFont="1" applyFill="1" applyBorder="1" applyAlignment="1">
      <alignment horizontal="center" vertical="center"/>
    </xf>
    <xf numFmtId="4" fontId="5" fillId="18" borderId="30" xfId="0" applyNumberFormat="1" applyFont="1" applyFill="1" applyBorder="1"/>
    <xf numFmtId="4" fontId="9" fillId="0" borderId="31" xfId="0" applyNumberFormat="1" applyFont="1" applyBorder="1"/>
    <xf numFmtId="4" fontId="5" fillId="19" borderId="30" xfId="0" applyNumberFormat="1" applyFont="1" applyFill="1" applyBorder="1"/>
    <xf numFmtId="4" fontId="5" fillId="18" borderId="32" xfId="0" applyNumberFormat="1" applyFont="1" applyFill="1" applyBorder="1"/>
    <xf numFmtId="4" fontId="9" fillId="0" borderId="33" xfId="0" applyNumberFormat="1" applyFont="1" applyBorder="1"/>
    <xf numFmtId="4" fontId="5" fillId="19" borderId="32" xfId="0" applyNumberFormat="1" applyFont="1" applyFill="1" applyBorder="1"/>
    <xf numFmtId="4" fontId="5" fillId="18" borderId="36" xfId="0" applyNumberFormat="1" applyFont="1" applyFill="1" applyBorder="1"/>
    <xf numFmtId="4" fontId="9" fillId="0" borderId="37" xfId="0" applyNumberFormat="1" applyFont="1" applyBorder="1"/>
    <xf numFmtId="4" fontId="5" fillId="18" borderId="34" xfId="0" applyNumberFormat="1" applyFont="1" applyFill="1" applyBorder="1"/>
    <xf numFmtId="4" fontId="9" fillId="0" borderId="35" xfId="0" applyNumberFormat="1" applyFont="1" applyBorder="1"/>
    <xf numFmtId="4" fontId="5" fillId="19" borderId="38" xfId="0" applyNumberFormat="1" applyFont="1" applyFill="1" applyBorder="1"/>
    <xf numFmtId="4" fontId="5" fillId="19" borderId="39" xfId="0" applyNumberFormat="1" applyFont="1" applyFill="1" applyBorder="1"/>
    <xf numFmtId="4" fontId="5" fillId="18" borderId="40" xfId="0" applyNumberFormat="1" applyFont="1" applyFill="1" applyBorder="1"/>
    <xf numFmtId="9" fontId="9" fillId="0" borderId="41" xfId="1" applyFont="1" applyBorder="1"/>
    <xf numFmtId="4" fontId="5" fillId="15" borderId="22" xfId="0" applyNumberFormat="1" applyFont="1" applyFill="1" applyBorder="1" applyAlignment="1">
      <alignment horizontal="center" vertical="center"/>
    </xf>
    <xf numFmtId="4" fontId="14" fillId="16" borderId="24" xfId="0" applyNumberFormat="1" applyFont="1" applyFill="1" applyBorder="1" applyAlignment="1">
      <alignment horizontal="center" vertical="center"/>
    </xf>
    <xf numFmtId="4" fontId="5" fillId="15" borderId="25" xfId="0" applyNumberFormat="1" applyFont="1" applyFill="1" applyBorder="1" applyAlignment="1">
      <alignment horizontal="center" vertical="center"/>
    </xf>
    <xf numFmtId="4" fontId="14" fillId="16" borderId="26" xfId="0" applyNumberFormat="1" applyFont="1" applyFill="1" applyBorder="1" applyAlignment="1">
      <alignment horizontal="center" vertical="center"/>
    </xf>
    <xf numFmtId="4" fontId="5" fillId="15" borderId="27" xfId="0" applyNumberFormat="1" applyFont="1" applyFill="1" applyBorder="1" applyAlignment="1">
      <alignment horizontal="center" vertical="center"/>
    </xf>
    <xf numFmtId="4" fontId="15" fillId="17" borderId="28" xfId="0" applyNumberFormat="1" applyFont="1" applyFill="1" applyBorder="1" applyAlignment="1">
      <alignment horizontal="center" vertical="center"/>
    </xf>
    <xf numFmtId="4" fontId="14" fillId="16" borderId="29" xfId="0" applyNumberFormat="1" applyFont="1" applyFill="1" applyBorder="1" applyAlignment="1">
      <alignment horizontal="center" vertical="center"/>
    </xf>
    <xf numFmtId="0" fontId="7" fillId="0" borderId="0" xfId="0" pivotButton="1" applyFont="1"/>
    <xf numFmtId="0" fontId="7" fillId="0" borderId="0" xfId="0" applyFont="1" applyAlignment="1">
      <alignment horizontal="center"/>
    </xf>
    <xf numFmtId="0" fontId="7" fillId="0" borderId="43" xfId="0" applyFont="1" applyBorder="1" applyAlignment="1">
      <alignment horizontal="center"/>
    </xf>
    <xf numFmtId="0" fontId="7" fillId="0" borderId="0" xfId="0" applyFont="1" applyAlignment="1">
      <alignment horizontal="left"/>
    </xf>
    <xf numFmtId="0" fontId="7" fillId="0" borderId="0" xfId="0" applyNumberFormat="1" applyFont="1" applyAlignment="1">
      <alignment horizontal="center"/>
    </xf>
    <xf numFmtId="1" fontId="16" fillId="0" borderId="44" xfId="0" applyNumberFormat="1" applyFont="1" applyBorder="1" applyAlignment="1">
      <alignment horizontal="center" vertical="center"/>
    </xf>
    <xf numFmtId="0" fontId="6" fillId="0" borderId="0" xfId="0" applyFont="1"/>
    <xf numFmtId="4" fontId="15" fillId="16" borderId="23" xfId="0" applyNumberFormat="1" applyFont="1" applyFill="1" applyBorder="1" applyAlignment="1">
      <alignment horizontal="center" vertical="center"/>
    </xf>
    <xf numFmtId="4" fontId="15" fillId="16" borderId="0" xfId="0" applyNumberFormat="1" applyFont="1" applyFill="1" applyAlignment="1">
      <alignment horizontal="center" vertical="center"/>
    </xf>
    <xf numFmtId="0" fontId="17" fillId="12" borderId="21" xfId="0" applyFont="1" applyFill="1" applyBorder="1" applyAlignment="1">
      <alignment horizontal="right" vertical="center"/>
    </xf>
    <xf numFmtId="0" fontId="17" fillId="12" borderId="21" xfId="0" applyFont="1" applyFill="1" applyBorder="1" applyAlignment="1">
      <alignment horizontal="center" vertical="center"/>
    </xf>
    <xf numFmtId="0" fontId="0" fillId="13" borderId="21" xfId="0" applyFill="1" applyBorder="1" applyAlignment="1">
      <alignment horizontal="right" vertical="center"/>
    </xf>
    <xf numFmtId="166" fontId="0" fillId="13" borderId="21" xfId="0" applyNumberFormat="1" applyFill="1" applyBorder="1" applyAlignment="1">
      <alignment horizontal="center" vertical="center"/>
    </xf>
    <xf numFmtId="21" fontId="0" fillId="13" borderId="21" xfId="0" applyNumberFormat="1" applyFill="1" applyBorder="1" applyAlignment="1">
      <alignment horizontal="right" vertical="center"/>
    </xf>
    <xf numFmtId="165" fontId="0" fillId="13" borderId="21" xfId="0" applyNumberFormat="1" applyFill="1" applyBorder="1" applyAlignment="1">
      <alignment horizontal="right" vertical="center"/>
    </xf>
    <xf numFmtId="164" fontId="0" fillId="13" borderId="21" xfId="0" applyNumberFormat="1" applyFill="1" applyBorder="1" applyAlignment="1">
      <alignment horizontal="right" vertical="center"/>
    </xf>
    <xf numFmtId="167" fontId="0" fillId="13" borderId="21" xfId="0" applyNumberFormat="1" applyFill="1" applyBorder="1" applyAlignment="1">
      <alignment horizontal="right" vertical="center"/>
    </xf>
    <xf numFmtId="0" fontId="0" fillId="13" borderId="21" xfId="0" applyFill="1" applyBorder="1" applyAlignment="1">
      <alignment horizontal="left" vertical="center"/>
    </xf>
    <xf numFmtId="0" fontId="0" fillId="14" borderId="21" xfId="0" applyFill="1" applyBorder="1" applyAlignment="1">
      <alignment horizontal="right" vertical="center"/>
    </xf>
    <xf numFmtId="0" fontId="0" fillId="14" borderId="21" xfId="0" applyFill="1" applyBorder="1" applyAlignment="1">
      <alignment horizontal="center" vertical="center"/>
    </xf>
    <xf numFmtId="21" fontId="0" fillId="14" borderId="21" xfId="0" applyNumberFormat="1" applyFill="1" applyBorder="1" applyAlignment="1">
      <alignment horizontal="right" vertical="center"/>
    </xf>
    <xf numFmtId="165" fontId="0" fillId="14" borderId="21" xfId="0" applyNumberFormat="1" applyFill="1" applyBorder="1" applyAlignment="1">
      <alignment horizontal="right" vertical="center"/>
    </xf>
    <xf numFmtId="164" fontId="0" fillId="14" borderId="21" xfId="0" applyNumberFormat="1" applyFill="1" applyBorder="1" applyAlignment="1">
      <alignment horizontal="right" vertical="center"/>
    </xf>
    <xf numFmtId="167" fontId="0" fillId="14" borderId="21" xfId="0" applyNumberFormat="1" applyFill="1" applyBorder="1" applyAlignment="1">
      <alignment horizontal="right" vertical="center"/>
    </xf>
    <xf numFmtId="0" fontId="0" fillId="14" borderId="21" xfId="0" applyFill="1" applyBorder="1" applyAlignment="1">
      <alignment horizontal="left" vertical="center"/>
    </xf>
    <xf numFmtId="0" fontId="17" fillId="13" borderId="21" xfId="0" applyFont="1" applyFill="1" applyBorder="1" applyAlignment="1">
      <alignment horizontal="center" vertical="center"/>
    </xf>
    <xf numFmtId="21" fontId="17" fillId="13" borderId="21" xfId="0" applyNumberFormat="1" applyFont="1" applyFill="1" applyBorder="1" applyAlignment="1">
      <alignment horizontal="right" vertical="center"/>
    </xf>
    <xf numFmtId="0" fontId="17" fillId="13" borderId="21" xfId="0" applyFont="1" applyFill="1" applyBorder="1" applyAlignment="1">
      <alignment horizontal="right" vertical="center"/>
    </xf>
    <xf numFmtId="165" fontId="17" fillId="13" borderId="21" xfId="0" applyNumberFormat="1" applyFont="1" applyFill="1" applyBorder="1" applyAlignment="1">
      <alignment horizontal="right" vertical="center"/>
    </xf>
    <xf numFmtId="164" fontId="17" fillId="13" borderId="21" xfId="0" applyNumberFormat="1" applyFont="1" applyFill="1" applyBorder="1" applyAlignment="1">
      <alignment horizontal="right" vertical="center"/>
    </xf>
    <xf numFmtId="167" fontId="17" fillId="13" borderId="21" xfId="0" applyNumberFormat="1" applyFont="1" applyFill="1" applyBorder="1" applyAlignment="1">
      <alignment horizontal="right" vertical="center"/>
    </xf>
    <xf numFmtId="0" fontId="17" fillId="13" borderId="21" xfId="0" applyFont="1" applyFill="1" applyBorder="1" applyAlignment="1">
      <alignment horizontal="left" vertical="center"/>
    </xf>
    <xf numFmtId="4" fontId="14" fillId="16" borderId="0" xfId="0" applyNumberFormat="1" applyFont="1" applyFill="1" applyBorder="1" applyAlignment="1">
      <alignment horizontal="center" vertical="center"/>
    </xf>
    <xf numFmtId="0" fontId="18" fillId="0" borderId="31" xfId="0" applyFont="1" applyBorder="1" applyAlignment="1">
      <alignment horizontal="center"/>
    </xf>
    <xf numFmtId="167" fontId="18" fillId="0" borderId="33" xfId="0" applyNumberFormat="1" applyFont="1" applyBorder="1" applyAlignment="1">
      <alignment horizontal="center"/>
    </xf>
    <xf numFmtId="0" fontId="18" fillId="0" borderId="33" xfId="0" applyFont="1" applyBorder="1" applyAlignment="1">
      <alignment horizontal="center"/>
    </xf>
    <xf numFmtId="2" fontId="18" fillId="0" borderId="35" xfId="0" applyNumberFormat="1" applyFont="1" applyBorder="1" applyAlignment="1">
      <alignment horizontal="center"/>
    </xf>
    <xf numFmtId="4" fontId="4" fillId="17" borderId="0" xfId="0" applyNumberFormat="1" applyFont="1" applyFill="1" applyAlignment="1">
      <alignment horizontal="center" vertical="center"/>
    </xf>
    <xf numFmtId="0" fontId="19" fillId="20" borderId="32" xfId="0" applyFont="1" applyFill="1" applyBorder="1" applyAlignment="1">
      <alignment horizontal="center"/>
    </xf>
    <xf numFmtId="0" fontId="19" fillId="20" borderId="1" xfId="0" applyFont="1" applyFill="1" applyBorder="1" applyAlignment="1">
      <alignment horizontal="center"/>
    </xf>
    <xf numFmtId="0" fontId="19" fillId="20" borderId="34" xfId="0" applyFont="1" applyFill="1" applyBorder="1" applyAlignment="1">
      <alignment horizontal="center"/>
    </xf>
    <xf numFmtId="0" fontId="19" fillId="20" borderId="2" xfId="0" applyFont="1" applyFill="1" applyBorder="1" applyAlignment="1">
      <alignment horizontal="center"/>
    </xf>
    <xf numFmtId="0" fontId="19" fillId="20" borderId="30" xfId="0" applyFont="1" applyFill="1" applyBorder="1" applyAlignment="1">
      <alignment horizontal="center"/>
    </xf>
    <xf numFmtId="0" fontId="19" fillId="20" borderId="42" xfId="0" applyFont="1" applyFill="1" applyBorder="1" applyAlignment="1">
      <alignment horizontal="center"/>
    </xf>
    <xf numFmtId="4" fontId="6" fillId="0" borderId="22" xfId="0" applyNumberFormat="1" applyFont="1" applyBorder="1"/>
    <xf numFmtId="4" fontId="6" fillId="0" borderId="23" xfId="0" applyNumberFormat="1" applyFont="1" applyBorder="1"/>
    <xf numFmtId="4" fontId="6" fillId="0" borderId="24" xfId="0" applyNumberFormat="1" applyFont="1" applyBorder="1"/>
    <xf numFmtId="4" fontId="6" fillId="0" borderId="25" xfId="0" applyNumberFormat="1" applyFont="1" applyBorder="1"/>
    <xf numFmtId="4" fontId="6" fillId="0" borderId="0" xfId="0" applyNumberFormat="1" applyFont="1" applyBorder="1"/>
    <xf numFmtId="4" fontId="9" fillId="0" borderId="26" xfId="0" applyNumberFormat="1" applyFont="1" applyBorder="1"/>
    <xf numFmtId="4" fontId="6" fillId="0" borderId="26" xfId="0" applyNumberFormat="1" applyFont="1" applyBorder="1"/>
    <xf numFmtId="4" fontId="15" fillId="16" borderId="0" xfId="0" applyNumberFormat="1" applyFont="1" applyFill="1" applyBorder="1" applyAlignment="1">
      <alignment horizontal="center" vertical="center"/>
    </xf>
    <xf numFmtId="4" fontId="6" fillId="0" borderId="27" xfId="0" applyNumberFormat="1" applyFont="1" applyBorder="1"/>
    <xf numFmtId="4" fontId="6" fillId="0" borderId="28" xfId="0" applyNumberFormat="1" applyFont="1" applyBorder="1"/>
    <xf numFmtId="4" fontId="6" fillId="0" borderId="29" xfId="0" applyNumberFormat="1" applyFont="1" applyBorder="1"/>
    <xf numFmtId="4" fontId="21" fillId="0" borderId="0" xfId="0" applyNumberFormat="1" applyFont="1"/>
    <xf numFmtId="4" fontId="22" fillId="0" borderId="0" xfId="0" applyNumberFormat="1" applyFont="1"/>
    <xf numFmtId="4" fontId="23" fillId="0" borderId="0" xfId="0" applyNumberFormat="1" applyFont="1"/>
    <xf numFmtId="4" fontId="9" fillId="0" borderId="1" xfId="0" applyNumberFormat="1" applyFont="1" applyBorder="1"/>
    <xf numFmtId="4" fontId="9" fillId="0" borderId="2" xfId="0" applyNumberFormat="1" applyFont="1" applyBorder="1"/>
    <xf numFmtId="4" fontId="9" fillId="21" borderId="1" xfId="0" applyNumberFormat="1" applyFont="1" applyFill="1" applyBorder="1"/>
    <xf numFmtId="4" fontId="22" fillId="0" borderId="8" xfId="0" applyNumberFormat="1" applyFont="1" applyBorder="1"/>
    <xf numFmtId="4" fontId="6" fillId="0" borderId="9" xfId="0" applyNumberFormat="1" applyFont="1" applyBorder="1"/>
    <xf numFmtId="4" fontId="9" fillId="0" borderId="9" xfId="0" applyNumberFormat="1" applyFont="1" applyBorder="1"/>
    <xf numFmtId="4" fontId="6" fillId="0" borderId="10" xfId="0" applyNumberFormat="1" applyFont="1" applyBorder="1"/>
    <xf numFmtId="4" fontId="21" fillId="22" borderId="0" xfId="0" applyNumberFormat="1" applyFont="1" applyFill="1"/>
    <xf numFmtId="4" fontId="6" fillId="22" borderId="0" xfId="0" applyNumberFormat="1" applyFont="1" applyFill="1"/>
    <xf numFmtId="4" fontId="11" fillId="0" borderId="1" xfId="0" applyNumberFormat="1" applyFont="1" applyBorder="1"/>
    <xf numFmtId="9" fontId="11" fillId="0" borderId="1" xfId="1" applyFont="1" applyBorder="1"/>
    <xf numFmtId="4" fontId="9" fillId="0" borderId="1" xfId="0" applyNumberFormat="1" applyFont="1" applyBorder="1" applyAlignment="1">
      <alignment horizontal="center"/>
    </xf>
    <xf numFmtId="4" fontId="9" fillId="8" borderId="1" xfId="0" applyNumberFormat="1" applyFont="1" applyFill="1" applyBorder="1"/>
    <xf numFmtId="168" fontId="9" fillId="4" borderId="1" xfId="0" applyNumberFormat="1" applyFont="1" applyFill="1" applyBorder="1"/>
    <xf numFmtId="169" fontId="9" fillId="7" borderId="14" xfId="0" applyNumberFormat="1" applyFont="1" applyFill="1" applyBorder="1"/>
    <xf numFmtId="169" fontId="9" fillId="7" borderId="1" xfId="0" applyNumberFormat="1" applyFont="1" applyFill="1" applyBorder="1"/>
    <xf numFmtId="4" fontId="9" fillId="7" borderId="1" xfId="0" applyNumberFormat="1" applyFont="1" applyFill="1" applyBorder="1" applyAlignment="1">
      <alignment horizontal="center"/>
    </xf>
    <xf numFmtId="4" fontId="5" fillId="3" borderId="9" xfId="0" applyNumberFormat="1" applyFont="1" applyFill="1" applyBorder="1" applyAlignment="1">
      <alignment horizontal="center"/>
    </xf>
    <xf numFmtId="4" fontId="6" fillId="0" borderId="0" xfId="0" applyNumberFormat="1" applyFont="1" applyAlignment="1">
      <alignment horizontal="center"/>
    </xf>
    <xf numFmtId="4" fontId="7" fillId="4" borderId="1" xfId="0" applyNumberFormat="1" applyFont="1" applyFill="1" applyBorder="1" applyAlignment="1">
      <alignment horizontal="center"/>
    </xf>
    <xf numFmtId="4" fontId="24" fillId="22" borderId="0" xfId="0" applyNumberFormat="1" applyFont="1" applyFill="1"/>
    <xf numFmtId="4" fontId="9" fillId="19" borderId="17" xfId="0" applyNumberFormat="1" applyFont="1" applyFill="1" applyBorder="1"/>
    <xf numFmtId="4" fontId="9" fillId="19" borderId="19" xfId="0" applyNumberFormat="1" applyFont="1" applyFill="1" applyBorder="1" applyAlignment="1">
      <alignment horizontal="center" vertical="center"/>
    </xf>
    <xf numFmtId="4" fontId="9" fillId="19" borderId="15" xfId="0" applyNumberFormat="1" applyFont="1" applyFill="1" applyBorder="1" applyAlignment="1">
      <alignment horizontal="center" vertical="center"/>
    </xf>
    <xf numFmtId="9" fontId="9" fillId="19" borderId="18" xfId="1" applyFont="1" applyFill="1" applyBorder="1" applyAlignment="1">
      <alignment horizontal="center" vertical="center"/>
    </xf>
    <xf numFmtId="4" fontId="5" fillId="19" borderId="45" xfId="0" applyNumberFormat="1" applyFont="1" applyFill="1" applyBorder="1"/>
    <xf numFmtId="4" fontId="9" fillId="0" borderId="46" xfId="0" applyNumberFormat="1" applyFont="1" applyBorder="1"/>
    <xf numFmtId="4" fontId="5" fillId="18" borderId="47" xfId="0" applyNumberFormat="1" applyFont="1" applyFill="1" applyBorder="1"/>
    <xf numFmtId="4" fontId="9" fillId="0" borderId="48" xfId="0" applyNumberFormat="1" applyFont="1" applyBorder="1"/>
    <xf numFmtId="4" fontId="9" fillId="0" borderId="39" xfId="0" applyNumberFormat="1" applyFont="1" applyBorder="1"/>
    <xf numFmtId="0" fontId="20" fillId="0" borderId="0" xfId="0" applyFont="1"/>
    <xf numFmtId="0" fontId="25" fillId="0" borderId="0" xfId="0" applyFont="1"/>
    <xf numFmtId="4" fontId="9" fillId="23" borderId="0" xfId="0" applyNumberFormat="1" applyFont="1" applyFill="1"/>
    <xf numFmtId="4" fontId="6" fillId="23" borderId="0" xfId="0" applyNumberFormat="1" applyFont="1" applyFill="1"/>
    <xf numFmtId="4" fontId="26" fillId="0" borderId="0" xfId="0" applyNumberFormat="1" applyFont="1"/>
    <xf numFmtId="9" fontId="9" fillId="5" borderId="18" xfId="1" applyFont="1" applyFill="1" applyBorder="1" applyAlignment="1">
      <alignment horizontal="center" vertical="center"/>
    </xf>
    <xf numFmtId="4" fontId="9" fillId="7" borderId="49" xfId="0" applyNumberFormat="1" applyFont="1" applyFill="1" applyBorder="1"/>
    <xf numFmtId="4" fontId="9" fillId="7" borderId="50" xfId="0" applyNumberFormat="1" applyFont="1" applyFill="1" applyBorder="1" applyAlignment="1">
      <alignment horizontal="center" vertical="center"/>
    </xf>
    <xf numFmtId="4" fontId="9" fillId="7" borderId="51" xfId="0" applyNumberFormat="1" applyFont="1" applyFill="1" applyBorder="1" applyAlignment="1">
      <alignment horizontal="center" vertical="center"/>
    </xf>
    <xf numFmtId="9" fontId="9" fillId="5" borderId="52" xfId="1" applyFont="1" applyFill="1" applyBorder="1" applyAlignment="1">
      <alignment horizontal="center" vertical="center"/>
    </xf>
    <xf numFmtId="4" fontId="9" fillId="7" borderId="16" xfId="0" applyNumberFormat="1" applyFont="1" applyFill="1" applyBorder="1"/>
    <xf numFmtId="4" fontId="9" fillId="7" borderId="18" xfId="0" applyNumberFormat="1" applyFont="1" applyFill="1" applyBorder="1" applyAlignment="1">
      <alignment horizontal="center" vertical="center"/>
    </xf>
    <xf numFmtId="4" fontId="9" fillId="7" borderId="20" xfId="0" applyNumberFormat="1" applyFont="1" applyFill="1" applyBorder="1" applyAlignment="1">
      <alignment horizontal="center" vertical="center"/>
    </xf>
    <xf numFmtId="4" fontId="9" fillId="0" borderId="8" xfId="0" applyNumberFormat="1" applyFont="1" applyBorder="1"/>
    <xf numFmtId="4" fontId="9" fillId="0" borderId="4" xfId="0" applyNumberFormat="1" applyFont="1" applyBorder="1" applyAlignment="1">
      <alignment horizontal="center" vertical="center"/>
    </xf>
    <xf numFmtId="4" fontId="9" fillId="0" borderId="9" xfId="0" applyNumberFormat="1" applyFont="1" applyBorder="1" applyAlignment="1">
      <alignment horizontal="center" vertical="center"/>
    </xf>
    <xf numFmtId="9" fontId="9" fillId="5" borderId="4" xfId="1" applyFont="1" applyFill="1" applyBorder="1" applyAlignment="1">
      <alignment horizontal="center" vertical="center"/>
    </xf>
    <xf numFmtId="4" fontId="9" fillId="0" borderId="0" xfId="0" quotePrefix="1" applyNumberFormat="1" applyFont="1"/>
    <xf numFmtId="4" fontId="9" fillId="5" borderId="0" xfId="0" applyNumberFormat="1" applyFont="1" applyFill="1"/>
    <xf numFmtId="4" fontId="9" fillId="5" borderId="0" xfId="0" quotePrefix="1" applyNumberFormat="1" applyFont="1" applyFill="1"/>
  </cellXfs>
  <cellStyles count="3">
    <cellStyle name="Hipervínculo" xfId="2" builtinId="8"/>
    <cellStyle name="Normal" xfId="0" builtinId="0"/>
    <cellStyle name="Porcentaje" xfId="1" builtinId="5"/>
  </cellStyles>
  <dxfs count="20">
    <dxf>
      <font>
        <name val="Courier New"/>
        <family val="3"/>
        <scheme val="none"/>
      </font>
    </dxf>
    <dxf>
      <font>
        <name val="Courier New"/>
        <family val="3"/>
        <scheme val="none"/>
      </font>
    </dxf>
    <dxf>
      <font>
        <name val="Courier New"/>
        <family val="3"/>
        <scheme val="none"/>
      </font>
    </dxf>
    <dxf>
      <font>
        <name val="Courier New"/>
        <family val="3"/>
        <scheme val="none"/>
      </font>
    </dxf>
    <dxf>
      <font>
        <name val="Courier New"/>
        <family val="3"/>
        <scheme val="none"/>
      </font>
    </dxf>
    <dxf>
      <font>
        <name val="Courier New"/>
        <family val="3"/>
        <scheme val="none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alignment horizontal="center"/>
    </dxf>
    <dxf>
      <alignment horizontal="center"/>
    </dxf>
  </dxfs>
  <tableStyles count="0" defaultTableStyle="TableStyleMedium2" defaultPivotStyle="PivotStyleLight16"/>
  <colors>
    <mruColors>
      <color rgb="FFFFECA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576262</xdr:colOff>
      <xdr:row>13</xdr:row>
      <xdr:rowOff>98027</xdr:rowOff>
    </xdr:from>
    <xdr:to>
      <xdr:col>7</xdr:col>
      <xdr:colOff>742948</xdr:colOff>
      <xdr:row>17</xdr:row>
      <xdr:rowOff>109973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BE25A3B-93B2-42DE-B9D0-3D4E9CB40D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10262" y="2550715"/>
          <a:ext cx="2538411" cy="735846"/>
        </a:xfrm>
        <a:prstGeom prst="rect">
          <a:avLst/>
        </a:prstGeom>
      </xdr:spPr>
    </xdr:pic>
    <xdr:clientData/>
  </xdr:twoCellAnchor>
  <xdr:twoCellAnchor editAs="oneCell">
    <xdr:from>
      <xdr:col>1</xdr:col>
      <xdr:colOff>752474</xdr:colOff>
      <xdr:row>14</xdr:row>
      <xdr:rowOff>122483</xdr:rowOff>
    </xdr:from>
    <xdr:to>
      <xdr:col>3</xdr:col>
      <xdr:colOff>466724</xdr:colOff>
      <xdr:row>17</xdr:row>
      <xdr:rowOff>117241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56DF6E5D-8330-4E86-AE44-2B0E95B3C3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49" y="2756146"/>
          <a:ext cx="3419475" cy="537683"/>
        </a:xfrm>
        <a:prstGeom prst="rect">
          <a:avLst/>
        </a:prstGeom>
      </xdr:spPr>
    </xdr:pic>
    <xdr:clientData/>
  </xdr:twoCellAnchor>
  <xdr:twoCellAnchor>
    <xdr:from>
      <xdr:col>1</xdr:col>
      <xdr:colOff>623887</xdr:colOff>
      <xdr:row>22</xdr:row>
      <xdr:rowOff>28576</xdr:rowOff>
    </xdr:from>
    <xdr:to>
      <xdr:col>1</xdr:col>
      <xdr:colOff>1947862</xdr:colOff>
      <xdr:row>24</xdr:row>
      <xdr:rowOff>147639</xdr:rowOff>
    </xdr:to>
    <xdr:sp macro="" textlink="">
      <xdr:nvSpPr>
        <xdr:cNvPr id="2" name="Rectángulo: esquinas redondeadas 1">
          <a:extLst>
            <a:ext uri="{FF2B5EF4-FFF2-40B4-BE49-F238E27FC236}">
              <a16:creationId xmlns:a16="http://schemas.microsoft.com/office/drawing/2014/main" id="{8FAB8A07-BA22-4350-9D14-E7A81C50A9F3}"/>
            </a:ext>
          </a:extLst>
        </xdr:cNvPr>
        <xdr:cNvSpPr/>
      </xdr:nvSpPr>
      <xdr:spPr>
        <a:xfrm>
          <a:off x="1271587" y="4248151"/>
          <a:ext cx="1323975" cy="604838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PE" sz="1400"/>
            <a:t>COSTOS DE </a:t>
          </a:r>
        </a:p>
        <a:p>
          <a:pPr algn="ctr"/>
          <a:r>
            <a:rPr lang="es-PE" sz="1400"/>
            <a:t>TRANSPORTE</a:t>
          </a:r>
        </a:p>
      </xdr:txBody>
    </xdr:sp>
    <xdr:clientData/>
  </xdr:twoCellAnchor>
  <xdr:twoCellAnchor>
    <xdr:from>
      <xdr:col>1</xdr:col>
      <xdr:colOff>1947862</xdr:colOff>
      <xdr:row>23</xdr:row>
      <xdr:rowOff>150020</xdr:rowOff>
    </xdr:from>
    <xdr:to>
      <xdr:col>1</xdr:col>
      <xdr:colOff>2509838</xdr:colOff>
      <xdr:row>23</xdr:row>
      <xdr:rowOff>157164</xdr:rowOff>
    </xdr:to>
    <xdr:cxnSp macro="">
      <xdr:nvCxnSpPr>
        <xdr:cNvPr id="6" name="Conector recto de flecha 5">
          <a:extLst>
            <a:ext uri="{FF2B5EF4-FFF2-40B4-BE49-F238E27FC236}">
              <a16:creationId xmlns:a16="http://schemas.microsoft.com/office/drawing/2014/main" id="{8F127D15-699D-4F5E-A3A1-5F70E6594465}"/>
            </a:ext>
          </a:extLst>
        </xdr:cNvPr>
        <xdr:cNvCxnSpPr>
          <a:stCxn id="2" idx="3"/>
        </xdr:cNvCxnSpPr>
      </xdr:nvCxnSpPr>
      <xdr:spPr>
        <a:xfrm>
          <a:off x="2595562" y="4550570"/>
          <a:ext cx="561976" cy="7144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1138237</xdr:colOff>
      <xdr:row>20</xdr:row>
      <xdr:rowOff>66675</xdr:rowOff>
    </xdr:from>
    <xdr:to>
      <xdr:col>3</xdr:col>
      <xdr:colOff>685800</xdr:colOff>
      <xdr:row>22</xdr:row>
      <xdr:rowOff>109538</xdr:rowOff>
    </xdr:to>
    <xdr:sp macro="" textlink="">
      <xdr:nvSpPr>
        <xdr:cNvPr id="8" name="Flecha: doblada hacia arriba 7">
          <a:extLst>
            <a:ext uri="{FF2B5EF4-FFF2-40B4-BE49-F238E27FC236}">
              <a16:creationId xmlns:a16="http://schemas.microsoft.com/office/drawing/2014/main" id="{C84AF4F6-B5C4-489C-9316-E583EE69CC30}"/>
            </a:ext>
          </a:extLst>
        </xdr:cNvPr>
        <xdr:cNvSpPr/>
      </xdr:nvSpPr>
      <xdr:spPr>
        <a:xfrm rot="5400000">
          <a:off x="4491037" y="3781425"/>
          <a:ext cx="404813" cy="690563"/>
        </a:xfrm>
        <a:prstGeom prst="bent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  <xdr:twoCellAnchor>
    <xdr:from>
      <xdr:col>2</xdr:col>
      <xdr:colOff>219076</xdr:colOff>
      <xdr:row>24</xdr:row>
      <xdr:rowOff>28575</xdr:rowOff>
    </xdr:from>
    <xdr:to>
      <xdr:col>2</xdr:col>
      <xdr:colOff>909639</xdr:colOff>
      <xdr:row>26</xdr:row>
      <xdr:rowOff>71438</xdr:rowOff>
    </xdr:to>
    <xdr:sp macro="" textlink="">
      <xdr:nvSpPr>
        <xdr:cNvPr id="9" name="Flecha: doblada hacia arriba 8">
          <a:extLst>
            <a:ext uri="{FF2B5EF4-FFF2-40B4-BE49-F238E27FC236}">
              <a16:creationId xmlns:a16="http://schemas.microsoft.com/office/drawing/2014/main" id="{A2F605FA-336F-49C3-AB7B-0C4FDD7697B1}"/>
            </a:ext>
          </a:extLst>
        </xdr:cNvPr>
        <xdr:cNvSpPr/>
      </xdr:nvSpPr>
      <xdr:spPr>
        <a:xfrm rot="5400000">
          <a:off x="3571876" y="4591050"/>
          <a:ext cx="404813" cy="690563"/>
        </a:xfrm>
        <a:prstGeom prst="bent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  <xdr:twoCellAnchor>
    <xdr:from>
      <xdr:col>0</xdr:col>
      <xdr:colOff>381000</xdr:colOff>
      <xdr:row>11</xdr:row>
      <xdr:rowOff>19050</xdr:rowOff>
    </xdr:from>
    <xdr:to>
      <xdr:col>4</xdr:col>
      <xdr:colOff>195263</xdr:colOff>
      <xdr:row>13</xdr:row>
      <xdr:rowOff>114300</xdr:rowOff>
    </xdr:to>
    <xdr:sp macro="" textlink="">
      <xdr:nvSpPr>
        <xdr:cNvPr id="10" name="Rectángulo: esquinas redondeadas 9">
          <a:extLst>
            <a:ext uri="{FF2B5EF4-FFF2-40B4-BE49-F238E27FC236}">
              <a16:creationId xmlns:a16="http://schemas.microsoft.com/office/drawing/2014/main" id="{018D1B39-CA54-408F-8EF7-9DA6B1149063}"/>
            </a:ext>
          </a:extLst>
        </xdr:cNvPr>
        <xdr:cNvSpPr/>
      </xdr:nvSpPr>
      <xdr:spPr>
        <a:xfrm>
          <a:off x="381000" y="2100263"/>
          <a:ext cx="5310188" cy="481012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  <xdr:twoCellAnchor>
    <xdr:from>
      <xdr:col>1</xdr:col>
      <xdr:colOff>1919288</xdr:colOff>
      <xdr:row>28</xdr:row>
      <xdr:rowOff>185738</xdr:rowOff>
    </xdr:from>
    <xdr:to>
      <xdr:col>2</xdr:col>
      <xdr:colOff>790575</xdr:colOff>
      <xdr:row>28</xdr:row>
      <xdr:rowOff>190500</xdr:rowOff>
    </xdr:to>
    <xdr:cxnSp macro="">
      <xdr:nvCxnSpPr>
        <xdr:cNvPr id="12" name="Conector recto de flecha 11">
          <a:extLst>
            <a:ext uri="{FF2B5EF4-FFF2-40B4-BE49-F238E27FC236}">
              <a16:creationId xmlns:a16="http://schemas.microsoft.com/office/drawing/2014/main" id="{5D3D1656-06F0-49C8-B82E-3F82F28F614B}"/>
            </a:ext>
          </a:extLst>
        </xdr:cNvPr>
        <xdr:cNvCxnSpPr/>
      </xdr:nvCxnSpPr>
      <xdr:spPr>
        <a:xfrm flipV="1">
          <a:off x="2566988" y="5614988"/>
          <a:ext cx="1433512" cy="4762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2257425</xdr:colOff>
      <xdr:row>31</xdr:row>
      <xdr:rowOff>185738</xdr:rowOff>
    </xdr:from>
    <xdr:to>
      <xdr:col>2</xdr:col>
      <xdr:colOff>1128712</xdr:colOff>
      <xdr:row>31</xdr:row>
      <xdr:rowOff>190500</xdr:rowOff>
    </xdr:to>
    <xdr:cxnSp macro="">
      <xdr:nvCxnSpPr>
        <xdr:cNvPr id="13" name="Conector recto de flecha 12">
          <a:extLst>
            <a:ext uri="{FF2B5EF4-FFF2-40B4-BE49-F238E27FC236}">
              <a16:creationId xmlns:a16="http://schemas.microsoft.com/office/drawing/2014/main" id="{0B9B8EEE-11D5-4089-828C-436C78925C55}"/>
            </a:ext>
          </a:extLst>
        </xdr:cNvPr>
        <xdr:cNvCxnSpPr/>
      </xdr:nvCxnSpPr>
      <xdr:spPr>
        <a:xfrm flipV="1">
          <a:off x="2905125" y="6443663"/>
          <a:ext cx="1433512" cy="4762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376238</xdr:colOff>
      <xdr:row>28</xdr:row>
      <xdr:rowOff>195263</xdr:rowOff>
    </xdr:from>
    <xdr:to>
      <xdr:col>0</xdr:col>
      <xdr:colOff>642938</xdr:colOff>
      <xdr:row>35</xdr:row>
      <xdr:rowOff>85725</xdr:rowOff>
    </xdr:to>
    <xdr:cxnSp macro="">
      <xdr:nvCxnSpPr>
        <xdr:cNvPr id="15" name="Conector recto de flecha 14">
          <a:extLst>
            <a:ext uri="{FF2B5EF4-FFF2-40B4-BE49-F238E27FC236}">
              <a16:creationId xmlns:a16="http://schemas.microsoft.com/office/drawing/2014/main" id="{88C4F885-39DF-4141-AC4A-FDA2F0D5D2C2}"/>
            </a:ext>
          </a:extLst>
        </xdr:cNvPr>
        <xdr:cNvCxnSpPr/>
      </xdr:nvCxnSpPr>
      <xdr:spPr>
        <a:xfrm flipH="1">
          <a:off x="376238" y="5634038"/>
          <a:ext cx="266700" cy="155257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938213</xdr:colOff>
      <xdr:row>32</xdr:row>
      <xdr:rowOff>19050</xdr:rowOff>
    </xdr:from>
    <xdr:to>
      <xdr:col>1</xdr:col>
      <xdr:colOff>2452688</xdr:colOff>
      <xdr:row>36</xdr:row>
      <xdr:rowOff>90487</xdr:rowOff>
    </xdr:to>
    <xdr:cxnSp macro="">
      <xdr:nvCxnSpPr>
        <xdr:cNvPr id="17" name="Conector recto de flecha 16">
          <a:extLst>
            <a:ext uri="{FF2B5EF4-FFF2-40B4-BE49-F238E27FC236}">
              <a16:creationId xmlns:a16="http://schemas.microsoft.com/office/drawing/2014/main" id="{495DDD1E-162C-4DC1-8AAC-C17DEE5F9026}"/>
            </a:ext>
          </a:extLst>
        </xdr:cNvPr>
        <xdr:cNvCxnSpPr/>
      </xdr:nvCxnSpPr>
      <xdr:spPr>
        <a:xfrm>
          <a:off x="1585913" y="6577013"/>
          <a:ext cx="1514475" cy="795337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1128713</xdr:colOff>
      <xdr:row>11</xdr:row>
      <xdr:rowOff>119062</xdr:rowOff>
    </xdr:from>
    <xdr:to>
      <xdr:col>4</xdr:col>
      <xdr:colOff>781050</xdr:colOff>
      <xdr:row>11</xdr:row>
      <xdr:rowOff>128588</xdr:rowOff>
    </xdr:to>
    <xdr:cxnSp macro="">
      <xdr:nvCxnSpPr>
        <xdr:cNvPr id="21" name="Conector recto de flecha 20">
          <a:extLst>
            <a:ext uri="{FF2B5EF4-FFF2-40B4-BE49-F238E27FC236}">
              <a16:creationId xmlns:a16="http://schemas.microsoft.com/office/drawing/2014/main" id="{641244E9-00A5-4B09-A6BD-66C97772ED39}"/>
            </a:ext>
          </a:extLst>
        </xdr:cNvPr>
        <xdr:cNvCxnSpPr/>
      </xdr:nvCxnSpPr>
      <xdr:spPr>
        <a:xfrm flipV="1">
          <a:off x="5481638" y="2200275"/>
          <a:ext cx="795337" cy="9526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1154835</xdr:colOff>
      <xdr:row>58</xdr:row>
      <xdr:rowOff>149534</xdr:rowOff>
    </xdr:from>
    <xdr:to>
      <xdr:col>10</xdr:col>
      <xdr:colOff>832013</xdr:colOff>
      <xdr:row>62</xdr:row>
      <xdr:rowOff>63371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05F78B4-336E-4926-BBD3-F17A1C8498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98048" y="11267239"/>
          <a:ext cx="2537798" cy="738295"/>
        </a:xfrm>
        <a:prstGeom prst="rect">
          <a:avLst/>
        </a:prstGeom>
      </xdr:spPr>
    </xdr:pic>
    <xdr:clientData/>
  </xdr:twoCellAnchor>
  <xdr:twoCellAnchor editAs="oneCell">
    <xdr:from>
      <xdr:col>9</xdr:col>
      <xdr:colOff>222036</xdr:colOff>
      <xdr:row>55</xdr:row>
      <xdr:rowOff>79654</xdr:rowOff>
    </xdr:from>
    <xdr:to>
      <xdr:col>10</xdr:col>
      <xdr:colOff>780278</xdr:colOff>
      <xdr:row>57</xdr:row>
      <xdr:rowOff>198653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1A81551-B2D4-4667-8606-5CCA1E6521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65249" y="10579015"/>
          <a:ext cx="3418862" cy="535846"/>
        </a:xfrm>
        <a:prstGeom prst="rect">
          <a:avLst/>
        </a:prstGeom>
      </xdr:spPr>
    </xdr:pic>
    <xdr:clientData/>
  </xdr:twoCellAnchor>
  <xdr:twoCellAnchor>
    <xdr:from>
      <xdr:col>3</xdr:col>
      <xdr:colOff>109537</xdr:colOff>
      <xdr:row>22</xdr:row>
      <xdr:rowOff>109538</xdr:rowOff>
    </xdr:from>
    <xdr:to>
      <xdr:col>3</xdr:col>
      <xdr:colOff>790574</xdr:colOff>
      <xdr:row>22</xdr:row>
      <xdr:rowOff>109539</xdr:rowOff>
    </xdr:to>
    <xdr:cxnSp macro="">
      <xdr:nvCxnSpPr>
        <xdr:cNvPr id="5" name="Conector recto de flecha 4">
          <a:extLst>
            <a:ext uri="{FF2B5EF4-FFF2-40B4-BE49-F238E27FC236}">
              <a16:creationId xmlns:a16="http://schemas.microsoft.com/office/drawing/2014/main" id="{E0FEE4BB-7424-4B79-8DE4-D45045D20099}"/>
            </a:ext>
          </a:extLst>
        </xdr:cNvPr>
        <xdr:cNvCxnSpPr/>
      </xdr:nvCxnSpPr>
      <xdr:spPr>
        <a:xfrm flipV="1">
          <a:off x="3209925" y="4543426"/>
          <a:ext cx="681037" cy="1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157161</xdr:colOff>
      <xdr:row>25</xdr:row>
      <xdr:rowOff>85725</xdr:rowOff>
    </xdr:from>
    <xdr:to>
      <xdr:col>4</xdr:col>
      <xdr:colOff>695324</xdr:colOff>
      <xdr:row>28</xdr:row>
      <xdr:rowOff>57150</xdr:rowOff>
    </xdr:to>
    <xdr:sp macro="" textlink="">
      <xdr:nvSpPr>
        <xdr:cNvPr id="7" name="Flecha: doblada hacia arriba 6">
          <a:extLst>
            <a:ext uri="{FF2B5EF4-FFF2-40B4-BE49-F238E27FC236}">
              <a16:creationId xmlns:a16="http://schemas.microsoft.com/office/drawing/2014/main" id="{5C7742BA-FBE0-4BB5-8A75-99BD1A1C61A8}"/>
            </a:ext>
          </a:extLst>
        </xdr:cNvPr>
        <xdr:cNvSpPr/>
      </xdr:nvSpPr>
      <xdr:spPr>
        <a:xfrm rot="5400000">
          <a:off x="4093368" y="5074444"/>
          <a:ext cx="523875" cy="538163"/>
        </a:xfrm>
        <a:prstGeom prst="bent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  <xdr:twoCellAnchor>
    <xdr:from>
      <xdr:col>7</xdr:col>
      <xdr:colOff>61912</xdr:colOff>
      <xdr:row>18</xdr:row>
      <xdr:rowOff>100012</xdr:rowOff>
    </xdr:from>
    <xdr:to>
      <xdr:col>7</xdr:col>
      <xdr:colOff>1042987</xdr:colOff>
      <xdr:row>20</xdr:row>
      <xdr:rowOff>114300</xdr:rowOff>
    </xdr:to>
    <xdr:sp macro="" textlink="">
      <xdr:nvSpPr>
        <xdr:cNvPr id="8" name="Flecha: hacia la izquierda 7">
          <a:extLst>
            <a:ext uri="{FF2B5EF4-FFF2-40B4-BE49-F238E27FC236}">
              <a16:creationId xmlns:a16="http://schemas.microsoft.com/office/drawing/2014/main" id="{56893A92-C896-47BB-9880-6B5BC6ECA563}"/>
            </a:ext>
          </a:extLst>
        </xdr:cNvPr>
        <xdr:cNvSpPr/>
      </xdr:nvSpPr>
      <xdr:spPr>
        <a:xfrm>
          <a:off x="7786687" y="3790950"/>
          <a:ext cx="981075" cy="395288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  <xdr:twoCellAnchor>
    <xdr:from>
      <xdr:col>7</xdr:col>
      <xdr:colOff>55419</xdr:colOff>
      <xdr:row>34</xdr:row>
      <xdr:rowOff>166255</xdr:rowOff>
    </xdr:from>
    <xdr:to>
      <xdr:col>8</xdr:col>
      <xdr:colOff>4619</xdr:colOff>
      <xdr:row>36</xdr:row>
      <xdr:rowOff>143163</xdr:rowOff>
    </xdr:to>
    <xdr:sp macro="" textlink="">
      <xdr:nvSpPr>
        <xdr:cNvPr id="9" name="Flecha: a la derecha 8">
          <a:extLst>
            <a:ext uri="{FF2B5EF4-FFF2-40B4-BE49-F238E27FC236}">
              <a16:creationId xmlns:a16="http://schemas.microsoft.com/office/drawing/2014/main" id="{F7D5ED2C-A4A7-4F59-95A9-9D5FAADB09EA}"/>
            </a:ext>
          </a:extLst>
        </xdr:cNvPr>
        <xdr:cNvSpPr/>
      </xdr:nvSpPr>
      <xdr:spPr>
        <a:xfrm>
          <a:off x="7837055" y="6899564"/>
          <a:ext cx="992909" cy="350981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  <xdr:twoCellAnchor>
    <xdr:from>
      <xdr:col>2</xdr:col>
      <xdr:colOff>266512</xdr:colOff>
      <xdr:row>66</xdr:row>
      <xdr:rowOff>157655</xdr:rowOff>
    </xdr:from>
    <xdr:to>
      <xdr:col>2</xdr:col>
      <xdr:colOff>728217</xdr:colOff>
      <xdr:row>68</xdr:row>
      <xdr:rowOff>37537</xdr:rowOff>
    </xdr:to>
    <xdr:sp macro="" textlink="">
      <xdr:nvSpPr>
        <xdr:cNvPr id="10" name="Flecha: a la derecha 9">
          <a:extLst>
            <a:ext uri="{FF2B5EF4-FFF2-40B4-BE49-F238E27FC236}">
              <a16:creationId xmlns:a16="http://schemas.microsoft.com/office/drawing/2014/main" id="{DDC6B1AC-20FF-471E-B3AC-CA441B89006A}"/>
            </a:ext>
          </a:extLst>
        </xdr:cNvPr>
        <xdr:cNvSpPr/>
      </xdr:nvSpPr>
      <xdr:spPr>
        <a:xfrm>
          <a:off x="2552512" y="13104148"/>
          <a:ext cx="461705" cy="247744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  <xdr:twoCellAnchor>
    <xdr:from>
      <xdr:col>0</xdr:col>
      <xdr:colOff>22522</xdr:colOff>
      <xdr:row>66</xdr:row>
      <xdr:rowOff>78827</xdr:rowOff>
    </xdr:from>
    <xdr:to>
      <xdr:col>0</xdr:col>
      <xdr:colOff>379123</xdr:colOff>
      <xdr:row>71</xdr:row>
      <xdr:rowOff>135132</xdr:rowOff>
    </xdr:to>
    <xdr:sp macro="" textlink="">
      <xdr:nvSpPr>
        <xdr:cNvPr id="11" name="Flecha: curvada hacia la izquierda 10">
          <a:extLst>
            <a:ext uri="{FF2B5EF4-FFF2-40B4-BE49-F238E27FC236}">
              <a16:creationId xmlns:a16="http://schemas.microsoft.com/office/drawing/2014/main" id="{DB80B6D1-8FCE-4DA6-A986-2425A8DAE8D3}"/>
            </a:ext>
          </a:extLst>
        </xdr:cNvPr>
        <xdr:cNvSpPr/>
      </xdr:nvSpPr>
      <xdr:spPr>
        <a:xfrm flipH="1">
          <a:off x="22522" y="13025320"/>
          <a:ext cx="356601" cy="975960"/>
        </a:xfrm>
        <a:prstGeom prst="curved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>
            <a:solidFill>
              <a:schemeClr val="tx1"/>
            </a:solidFill>
          </a:endParaRPr>
        </a:p>
      </xdr:txBody>
    </xdr:sp>
    <xdr:clientData/>
  </xdr:twoCellAnchor>
  <xdr:twoCellAnchor>
    <xdr:from>
      <xdr:col>3</xdr:col>
      <xdr:colOff>619360</xdr:colOff>
      <xdr:row>68</xdr:row>
      <xdr:rowOff>71320</xdr:rowOff>
    </xdr:from>
    <xdr:to>
      <xdr:col>4</xdr:col>
      <xdr:colOff>390384</xdr:colOff>
      <xdr:row>70</xdr:row>
      <xdr:rowOff>71320</xdr:rowOff>
    </xdr:to>
    <xdr:cxnSp macro="">
      <xdr:nvCxnSpPr>
        <xdr:cNvPr id="13" name="Conector recto 12">
          <a:extLst>
            <a:ext uri="{FF2B5EF4-FFF2-40B4-BE49-F238E27FC236}">
              <a16:creationId xmlns:a16="http://schemas.microsoft.com/office/drawing/2014/main" id="{EAF4B819-ED53-471B-9E17-C45CFB391DDF}"/>
            </a:ext>
          </a:extLst>
        </xdr:cNvPr>
        <xdr:cNvCxnSpPr/>
      </xdr:nvCxnSpPr>
      <xdr:spPr>
        <a:xfrm flipH="1">
          <a:off x="3772463" y="13385675"/>
          <a:ext cx="600591" cy="367862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709449</xdr:colOff>
      <xdr:row>68</xdr:row>
      <xdr:rowOff>63812</xdr:rowOff>
    </xdr:from>
    <xdr:to>
      <xdr:col>4</xdr:col>
      <xdr:colOff>326572</xdr:colOff>
      <xdr:row>70</xdr:row>
      <xdr:rowOff>63812</xdr:rowOff>
    </xdr:to>
    <xdr:cxnSp macro="">
      <xdr:nvCxnSpPr>
        <xdr:cNvPr id="14" name="Conector recto 13">
          <a:extLst>
            <a:ext uri="{FF2B5EF4-FFF2-40B4-BE49-F238E27FC236}">
              <a16:creationId xmlns:a16="http://schemas.microsoft.com/office/drawing/2014/main" id="{8EBE62A6-7919-4C10-A2F2-06B97C7CF04E}"/>
            </a:ext>
          </a:extLst>
        </xdr:cNvPr>
        <xdr:cNvCxnSpPr/>
      </xdr:nvCxnSpPr>
      <xdr:spPr>
        <a:xfrm flipH="1" flipV="1">
          <a:off x="3862552" y="13378167"/>
          <a:ext cx="446690" cy="367862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1143000</xdr:colOff>
      <xdr:row>14</xdr:row>
      <xdr:rowOff>57150</xdr:rowOff>
    </xdr:from>
    <xdr:to>
      <xdr:col>7</xdr:col>
      <xdr:colOff>80961</xdr:colOff>
      <xdr:row>18</xdr:row>
      <xdr:rowOff>69096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2C523FF-FB3A-4D6E-A90C-2CE9E7BBF5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10200" y="2690813"/>
          <a:ext cx="2538411" cy="735846"/>
        </a:xfrm>
        <a:prstGeom prst="rect">
          <a:avLst/>
        </a:prstGeom>
      </xdr:spPr>
    </xdr:pic>
    <xdr:clientData/>
  </xdr:twoCellAnchor>
  <xdr:twoCellAnchor editAs="oneCell">
    <xdr:from>
      <xdr:col>1</xdr:col>
      <xdr:colOff>252412</xdr:colOff>
      <xdr:row>15</xdr:row>
      <xdr:rowOff>81606</xdr:rowOff>
    </xdr:from>
    <xdr:to>
      <xdr:col>2</xdr:col>
      <xdr:colOff>1033462</xdr:colOff>
      <xdr:row>18</xdr:row>
      <xdr:rowOff>76364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16D984A-76C9-422E-B270-0521FCE65D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8187" y="2896244"/>
          <a:ext cx="3419475" cy="537683"/>
        </a:xfrm>
        <a:prstGeom prst="rect">
          <a:avLst/>
        </a:prstGeom>
      </xdr:spPr>
    </xdr:pic>
    <xdr:clientData/>
  </xdr:twoCellAnchor>
  <xdr:twoCellAnchor>
    <xdr:from>
      <xdr:col>4</xdr:col>
      <xdr:colOff>123825</xdr:colOff>
      <xdr:row>2</xdr:row>
      <xdr:rowOff>138113</xdr:rowOff>
    </xdr:from>
    <xdr:to>
      <xdr:col>4</xdr:col>
      <xdr:colOff>238125</xdr:colOff>
      <xdr:row>5</xdr:row>
      <xdr:rowOff>114300</xdr:rowOff>
    </xdr:to>
    <xdr:sp macro="" textlink="">
      <xdr:nvSpPr>
        <xdr:cNvPr id="4" name="Flecha: curvada hacia la izquierda 3">
          <a:extLst>
            <a:ext uri="{FF2B5EF4-FFF2-40B4-BE49-F238E27FC236}">
              <a16:creationId xmlns:a16="http://schemas.microsoft.com/office/drawing/2014/main" id="{40C489CA-A31D-4854-9F9B-6E33BAF1145E}"/>
            </a:ext>
          </a:extLst>
        </xdr:cNvPr>
        <xdr:cNvSpPr/>
      </xdr:nvSpPr>
      <xdr:spPr>
        <a:xfrm>
          <a:off x="5781675" y="557213"/>
          <a:ext cx="114300" cy="552450"/>
        </a:xfrm>
        <a:prstGeom prst="curved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>
            <a:solidFill>
              <a:schemeClr val="tx1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976313</xdr:colOff>
      <xdr:row>13</xdr:row>
      <xdr:rowOff>33338</xdr:rowOff>
    </xdr:from>
    <xdr:to>
      <xdr:col>6</xdr:col>
      <xdr:colOff>666749</xdr:colOff>
      <xdr:row>17</xdr:row>
      <xdr:rowOff>45284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F57FF24-310C-4F58-BC0D-EC340586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10176" y="2586038"/>
          <a:ext cx="2538411" cy="735846"/>
        </a:xfrm>
        <a:prstGeom prst="rect">
          <a:avLst/>
        </a:prstGeom>
      </xdr:spPr>
    </xdr:pic>
    <xdr:clientData/>
  </xdr:twoCellAnchor>
  <xdr:twoCellAnchor editAs="oneCell">
    <xdr:from>
      <xdr:col>1</xdr:col>
      <xdr:colOff>52388</xdr:colOff>
      <xdr:row>14</xdr:row>
      <xdr:rowOff>57794</xdr:rowOff>
    </xdr:from>
    <xdr:to>
      <xdr:col>2</xdr:col>
      <xdr:colOff>866775</xdr:colOff>
      <xdr:row>17</xdr:row>
      <xdr:rowOff>52552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32D4C2B-0F22-46BD-8303-64968EE51E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8163" y="2791469"/>
          <a:ext cx="3419475" cy="53768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561975</xdr:colOff>
      <xdr:row>10</xdr:row>
      <xdr:rowOff>128588</xdr:rowOff>
    </xdr:from>
    <xdr:to>
      <xdr:col>6</xdr:col>
      <xdr:colOff>728661</xdr:colOff>
      <xdr:row>14</xdr:row>
      <xdr:rowOff>140534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72EA412-3E2E-451C-AEC8-BBBB02E3CC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10163" y="2119313"/>
          <a:ext cx="2538411" cy="735846"/>
        </a:xfrm>
        <a:prstGeom prst="rect">
          <a:avLst/>
        </a:prstGeom>
      </xdr:spPr>
    </xdr:pic>
    <xdr:clientData/>
  </xdr:twoCellAnchor>
  <xdr:twoCellAnchor editAs="oneCell">
    <xdr:from>
      <xdr:col>0</xdr:col>
      <xdr:colOff>438150</xdr:colOff>
      <xdr:row>11</xdr:row>
      <xdr:rowOff>153044</xdr:rowOff>
    </xdr:from>
    <xdr:to>
      <xdr:col>1</xdr:col>
      <xdr:colOff>3209925</xdr:colOff>
      <xdr:row>14</xdr:row>
      <xdr:rowOff>147802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1D820C0-D039-45CB-8BF2-443424AFBD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8150" y="2324744"/>
          <a:ext cx="3419475" cy="53768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501333</xdr:colOff>
      <xdr:row>12</xdr:row>
      <xdr:rowOff>5080</xdr:rowOff>
    </xdr:from>
    <xdr:to>
      <xdr:col>9</xdr:col>
      <xdr:colOff>662304</xdr:colOff>
      <xdr:row>16</xdr:row>
      <xdr:rowOff>9406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9450675-CD40-40EA-9461-423ECA65DD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32133" y="2372360"/>
          <a:ext cx="2538411" cy="735846"/>
        </a:xfrm>
        <a:prstGeom prst="rect">
          <a:avLst/>
        </a:prstGeom>
      </xdr:spPr>
    </xdr:pic>
    <xdr:clientData/>
  </xdr:twoCellAnchor>
  <xdr:twoCellAnchor editAs="oneCell">
    <xdr:from>
      <xdr:col>1</xdr:col>
      <xdr:colOff>472440</xdr:colOff>
      <xdr:row>13</xdr:row>
      <xdr:rowOff>27631</xdr:rowOff>
    </xdr:from>
    <xdr:to>
      <xdr:col>5</xdr:col>
      <xdr:colOff>305435</xdr:colOff>
      <xdr:row>16</xdr:row>
      <xdr:rowOff>16674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EFC4600-D113-44D1-A590-9FF0B53368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0120" y="2577791"/>
          <a:ext cx="3419475" cy="537683"/>
        </a:xfrm>
        <a:prstGeom prst="rect">
          <a:avLst/>
        </a:prstGeom>
      </xdr:spPr>
    </xdr:pic>
    <xdr:clientData/>
  </xdr:twoCellAnchor>
  <xdr:twoCellAnchor>
    <xdr:from>
      <xdr:col>1</xdr:col>
      <xdr:colOff>335280</xdr:colOff>
      <xdr:row>19</xdr:row>
      <xdr:rowOff>111760</xdr:rowOff>
    </xdr:from>
    <xdr:to>
      <xdr:col>2</xdr:col>
      <xdr:colOff>790575</xdr:colOff>
      <xdr:row>22</xdr:row>
      <xdr:rowOff>167958</xdr:rowOff>
    </xdr:to>
    <xdr:sp macro="" textlink="">
      <xdr:nvSpPr>
        <xdr:cNvPr id="4" name="Rectángulo: esquinas redondeadas 3">
          <a:extLst>
            <a:ext uri="{FF2B5EF4-FFF2-40B4-BE49-F238E27FC236}">
              <a16:creationId xmlns:a16="http://schemas.microsoft.com/office/drawing/2014/main" id="{B4A89A2C-1837-494C-A0D7-4C466D58F0A6}"/>
            </a:ext>
          </a:extLst>
        </xdr:cNvPr>
        <xdr:cNvSpPr/>
      </xdr:nvSpPr>
      <xdr:spPr>
        <a:xfrm>
          <a:off x="985520" y="3774440"/>
          <a:ext cx="1323975" cy="604838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PE" sz="1400"/>
            <a:t>SERVICIO</a:t>
          </a:r>
        </a:p>
        <a:p>
          <a:pPr algn="ctr"/>
          <a:r>
            <a:rPr lang="es-PE" sz="1400"/>
            <a:t>TRANSPORTE</a:t>
          </a:r>
        </a:p>
      </xdr:txBody>
    </xdr:sp>
    <xdr:clientData/>
  </xdr:twoCellAnchor>
  <xdr:twoCellAnchor>
    <xdr:from>
      <xdr:col>2</xdr:col>
      <xdr:colOff>790575</xdr:colOff>
      <xdr:row>20</xdr:row>
      <xdr:rowOff>86360</xdr:rowOff>
    </xdr:from>
    <xdr:to>
      <xdr:col>3</xdr:col>
      <xdr:colOff>762000</xdr:colOff>
      <xdr:row>21</xdr:row>
      <xdr:rowOff>48419</xdr:rowOff>
    </xdr:to>
    <xdr:cxnSp macro="">
      <xdr:nvCxnSpPr>
        <xdr:cNvPr id="6" name="Conector recto de flecha 5">
          <a:extLst>
            <a:ext uri="{FF2B5EF4-FFF2-40B4-BE49-F238E27FC236}">
              <a16:creationId xmlns:a16="http://schemas.microsoft.com/office/drawing/2014/main" id="{A15E31F9-0186-4C25-BF3B-C78BB97EF405}"/>
            </a:ext>
          </a:extLst>
        </xdr:cNvPr>
        <xdr:cNvCxnSpPr>
          <a:stCxn id="4" idx="3"/>
        </xdr:cNvCxnSpPr>
      </xdr:nvCxnSpPr>
      <xdr:spPr>
        <a:xfrm flipV="1">
          <a:off x="2309495" y="3931920"/>
          <a:ext cx="789305" cy="144939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790575</xdr:colOff>
      <xdr:row>21</xdr:row>
      <xdr:rowOff>48419</xdr:rowOff>
    </xdr:from>
    <xdr:to>
      <xdr:col>3</xdr:col>
      <xdr:colOff>767080</xdr:colOff>
      <xdr:row>22</xdr:row>
      <xdr:rowOff>106680</xdr:rowOff>
    </xdr:to>
    <xdr:cxnSp macro="">
      <xdr:nvCxnSpPr>
        <xdr:cNvPr id="8" name="Conector recto de flecha 7">
          <a:extLst>
            <a:ext uri="{FF2B5EF4-FFF2-40B4-BE49-F238E27FC236}">
              <a16:creationId xmlns:a16="http://schemas.microsoft.com/office/drawing/2014/main" id="{FA2644FD-EE2F-4FC9-B4E7-AB46D9B62C41}"/>
            </a:ext>
          </a:extLst>
        </xdr:cNvPr>
        <xdr:cNvCxnSpPr>
          <a:stCxn id="4" idx="3"/>
        </xdr:cNvCxnSpPr>
      </xdr:nvCxnSpPr>
      <xdr:spPr>
        <a:xfrm>
          <a:off x="2309495" y="4076859"/>
          <a:ext cx="794385" cy="241141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193040</xdr:colOff>
      <xdr:row>23</xdr:row>
      <xdr:rowOff>81280</xdr:rowOff>
    </xdr:from>
    <xdr:to>
      <xdr:col>4</xdr:col>
      <xdr:colOff>228600</xdr:colOff>
      <xdr:row>26</xdr:row>
      <xdr:rowOff>20320</xdr:rowOff>
    </xdr:to>
    <xdr:sp macro="" textlink="">
      <xdr:nvSpPr>
        <xdr:cNvPr id="10" name="Flecha: curvada hacia abajo 9">
          <a:extLst>
            <a:ext uri="{FF2B5EF4-FFF2-40B4-BE49-F238E27FC236}">
              <a16:creationId xmlns:a16="http://schemas.microsoft.com/office/drawing/2014/main" id="{A81CA67C-C936-4D89-9336-B5DC6A3BDC4F}"/>
            </a:ext>
          </a:extLst>
        </xdr:cNvPr>
        <xdr:cNvSpPr/>
      </xdr:nvSpPr>
      <xdr:spPr>
        <a:xfrm flipH="1" flipV="1">
          <a:off x="1711960" y="4475480"/>
          <a:ext cx="1645920" cy="487680"/>
        </a:xfrm>
        <a:prstGeom prst="curved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>
            <a:solidFill>
              <a:schemeClr val="tx1"/>
            </a:solidFill>
          </a:endParaRPr>
        </a:p>
      </xdr:txBody>
    </xdr:sp>
    <xdr:clientData/>
  </xdr:twoCellAnchor>
  <xdr:twoCellAnchor>
    <xdr:from>
      <xdr:col>3</xdr:col>
      <xdr:colOff>528320</xdr:colOff>
      <xdr:row>21</xdr:row>
      <xdr:rowOff>106680</xdr:rowOff>
    </xdr:from>
    <xdr:to>
      <xdr:col>4</xdr:col>
      <xdr:colOff>970280</xdr:colOff>
      <xdr:row>23</xdr:row>
      <xdr:rowOff>132080</xdr:rowOff>
    </xdr:to>
    <xdr:sp macro="" textlink="">
      <xdr:nvSpPr>
        <xdr:cNvPr id="13" name="Rectángulo: esquinas redondeadas 12">
          <a:extLst>
            <a:ext uri="{FF2B5EF4-FFF2-40B4-BE49-F238E27FC236}">
              <a16:creationId xmlns:a16="http://schemas.microsoft.com/office/drawing/2014/main" id="{559B043E-8DF2-4615-AFAA-BB18A7777522}"/>
            </a:ext>
          </a:extLst>
        </xdr:cNvPr>
        <xdr:cNvSpPr/>
      </xdr:nvSpPr>
      <xdr:spPr>
        <a:xfrm>
          <a:off x="2865120" y="4135120"/>
          <a:ext cx="1234440" cy="391160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519113</xdr:colOff>
      <xdr:row>10</xdr:row>
      <xdr:rowOff>100013</xdr:rowOff>
    </xdr:from>
    <xdr:to>
      <xdr:col>7</xdr:col>
      <xdr:colOff>685799</xdr:colOff>
      <xdr:row>14</xdr:row>
      <xdr:rowOff>111959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5E79976-5C18-42A3-833E-94250ED48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3988" y="2109788"/>
          <a:ext cx="2538411" cy="735846"/>
        </a:xfrm>
        <a:prstGeom prst="rect">
          <a:avLst/>
        </a:prstGeom>
      </xdr:spPr>
    </xdr:pic>
    <xdr:clientData/>
  </xdr:twoCellAnchor>
  <xdr:twoCellAnchor editAs="oneCell">
    <xdr:from>
      <xdr:col>1</xdr:col>
      <xdr:colOff>76200</xdr:colOff>
      <xdr:row>11</xdr:row>
      <xdr:rowOff>124469</xdr:rowOff>
    </xdr:from>
    <xdr:to>
      <xdr:col>3</xdr:col>
      <xdr:colOff>409575</xdr:colOff>
      <xdr:row>14</xdr:row>
      <xdr:rowOff>119227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BCFF973-4358-464E-B73A-1FCE01DF3A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1975" y="2315219"/>
          <a:ext cx="3419475" cy="53768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581025</xdr:colOff>
      <xdr:row>19</xdr:row>
      <xdr:rowOff>0</xdr:rowOff>
    </xdr:from>
    <xdr:to>
      <xdr:col>6</xdr:col>
      <xdr:colOff>417057</xdr:colOff>
      <xdr:row>23</xdr:row>
      <xdr:rowOff>11946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8BCB9DB-C7E5-4464-93AB-DDF4264555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57788" y="3657600"/>
          <a:ext cx="2538411" cy="73584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20</xdr:row>
      <xdr:rowOff>24456</xdr:rowOff>
    </xdr:from>
    <xdr:to>
      <xdr:col>1</xdr:col>
      <xdr:colOff>3419475</xdr:colOff>
      <xdr:row>23</xdr:row>
      <xdr:rowOff>19214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869027A-8E9C-4B19-B920-69DFD48236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775" y="3863031"/>
          <a:ext cx="3419475" cy="53768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571500</xdr:colOff>
      <xdr:row>11</xdr:row>
      <xdr:rowOff>0</xdr:rowOff>
    </xdr:from>
    <xdr:to>
      <xdr:col>7</xdr:col>
      <xdr:colOff>738186</xdr:colOff>
      <xdr:row>15</xdr:row>
      <xdr:rowOff>11946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12AFD2D-0FD1-49FA-B38F-B40762F05E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57788" y="2190750"/>
          <a:ext cx="2538411" cy="73584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12</xdr:row>
      <xdr:rowOff>24456</xdr:rowOff>
    </xdr:from>
    <xdr:to>
      <xdr:col>3</xdr:col>
      <xdr:colOff>171450</xdr:colOff>
      <xdr:row>15</xdr:row>
      <xdr:rowOff>19214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FB33D51-BDF3-47FD-9E31-B8ED75AAF1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775" y="2396181"/>
          <a:ext cx="3419475" cy="537683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509588</xdr:colOff>
      <xdr:row>19</xdr:row>
      <xdr:rowOff>33337</xdr:rowOff>
    </xdr:from>
    <xdr:to>
      <xdr:col>1</xdr:col>
      <xdr:colOff>3047999</xdr:colOff>
      <xdr:row>23</xdr:row>
      <xdr:rowOff>45283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622FF20-4AA0-4688-92E8-9F46D87FDD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5363" y="3671887"/>
          <a:ext cx="2538411" cy="73584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14</xdr:row>
      <xdr:rowOff>24456</xdr:rowOff>
    </xdr:from>
    <xdr:to>
      <xdr:col>1</xdr:col>
      <xdr:colOff>3419475</xdr:colOff>
      <xdr:row>17</xdr:row>
      <xdr:rowOff>19214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A3ACBB3-57F2-40B2-B1D8-59922BD48F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775" y="2758131"/>
          <a:ext cx="3419475" cy="537683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LENOVO" refreshedDate="44121.497059837966" createdVersion="6" refreshedVersion="6" minRefreshableVersion="3" recordCount="204" xr:uid="{2EE67B2A-FE73-4F0F-B592-6BC281A55574}">
  <cacheSource type="worksheet">
    <worksheetSource ref="A1:M205" sheet="Conducción eficiente"/>
  </cacheSource>
  <cacheFields count="13">
    <cacheField name="№" numFmtId="0">
      <sharedItems/>
    </cacheField>
    <cacheField name="Agrupación" numFmtId="0">
      <sharedItems/>
    </cacheField>
    <cacheField name="Comienzo" numFmtId="21">
      <sharedItems/>
    </cacheField>
    <cacheField name="Fin" numFmtId="21">
      <sharedItems/>
    </cacheField>
    <cacheField name="Infracción" numFmtId="0">
      <sharedItems count="8">
        <s v="-----"/>
        <s v="Giro: peligroso"/>
        <s v="Aceleración: brusca"/>
        <s v="Giro: brusco"/>
        <s v="Exceso de velocidad: leve"/>
        <s v="Exceso de velocidad: fuerte"/>
        <s v="Frenado: brusco"/>
        <s v="Exceso de velocidad: peligroso"/>
      </sharedItems>
    </cacheField>
    <cacheField name="Valor" numFmtId="0">
      <sharedItems/>
    </cacheField>
    <cacheField name="Velocidad máxima" numFmtId="165">
      <sharedItems containsSemiMixedTypes="0" containsString="0" containsNumber="1" containsInteger="1" minValue="0" maxValue="104"/>
    </cacheField>
    <cacheField name="Multas" numFmtId="0">
      <sharedItems containsSemiMixedTypes="0" containsString="0" containsNumber="1" minValue="4.8153379999999997" maxValue="40000"/>
    </cacheField>
    <cacheField name="Valoración" numFmtId="0">
      <sharedItems containsSemiMixedTypes="0" containsString="0" containsNumber="1" minValue="0" maxValue="5.9"/>
    </cacheField>
    <cacheField name="Duración" numFmtId="164">
      <sharedItems/>
    </cacheField>
    <cacheField name="Kilometraje" numFmtId="167">
      <sharedItems containsSemiMixedTypes="0" containsString="0" containsNumber="1" minValue="3.5300000000000002E-3" maxValue="2806.1181110000002"/>
    </cacheField>
    <cacheField name="Cantidad" numFmtId="0">
      <sharedItems containsSemiMixedTypes="0" containsString="0" containsNumber="1" containsInteger="1" minValue="1" maxValue="191"/>
    </cacheField>
    <cacheField name="Conductor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04">
  <r>
    <s v="1"/>
    <s v="01.09.2020"/>
    <s v="10:41:59"/>
    <s v="17:48:50"/>
    <x v="0"/>
    <s v="-----"/>
    <n v="76"/>
    <n v="26.43731"/>
    <n v="5.7"/>
    <s v="2:20:36"/>
    <n v="102.128394"/>
    <n v="7"/>
    <s v="-----"/>
  </r>
  <r>
    <s v="1.1"/>
    <s v="01.09.2020 17:22:27"/>
    <s v="17:22:27"/>
    <s v="17:22:41"/>
    <x v="1"/>
    <s v="0.42 g"/>
    <n v="57"/>
    <n v="500"/>
    <n v="0"/>
    <s v="0:00:14"/>
    <n v="0.21874499999999999"/>
    <n v="1"/>
    <s v="-----"/>
  </r>
  <r>
    <s v="1.2"/>
    <s v="01.09.2020 17:22:40"/>
    <s v="17:22:40"/>
    <s v="17:22:41"/>
    <x v="2"/>
    <s v="0.18 g"/>
    <n v="29"/>
    <n v="500"/>
    <n v="0"/>
    <s v="0:00:01"/>
    <n v="1.3374E-2"/>
    <n v="1"/>
    <s v="-----"/>
  </r>
  <r>
    <s v="1.3"/>
    <s v="01.09.2020 17:22:57"/>
    <s v="17:22:57"/>
    <s v="17:23:14"/>
    <x v="3"/>
    <s v="0.25 g"/>
    <n v="58"/>
    <n v="500"/>
    <n v="0"/>
    <s v="0:00:17"/>
    <n v="0.24070800000000001"/>
    <n v="1"/>
    <s v="-----"/>
  </r>
  <r>
    <s v="1.4"/>
    <s v="01.09.2020 17:27:36"/>
    <s v="17:27:36"/>
    <s v="17:27:38"/>
    <x v="3"/>
    <s v="0.18 g"/>
    <n v="76"/>
    <n v="500"/>
    <n v="0"/>
    <s v="0:00:02"/>
    <n v="4.3472999999999998E-2"/>
    <n v="1"/>
    <s v="-----"/>
  </r>
  <r>
    <s v="1.5"/>
    <s v="01.09.2020 17:30:15"/>
    <s v="17:30:15"/>
    <s v="17:30:21"/>
    <x v="3"/>
    <s v="0.17 g"/>
    <n v="66"/>
    <n v="500"/>
    <n v="0"/>
    <s v="0:00:06"/>
    <n v="0.10542899999999999"/>
    <n v="1"/>
    <s v="-----"/>
  </r>
  <r>
    <s v="1.6"/>
    <s v="01.09.2020 17:35:42"/>
    <s v="17:35:42"/>
    <s v="17:37:01"/>
    <x v="4"/>
    <s v="9 km/h"/>
    <n v="69"/>
    <n v="100"/>
    <n v="0"/>
    <s v="0:01:19"/>
    <n v="1.4385030000000001"/>
    <n v="1"/>
    <s v="-----"/>
  </r>
  <r>
    <s v="1.7"/>
    <s v="01.09.2020 17:38:50"/>
    <s v="17:38:50"/>
    <s v="17:39:21"/>
    <x v="4"/>
    <s v="5 km/h"/>
    <n v="65"/>
    <n v="100"/>
    <n v="0"/>
    <s v="0:00:31"/>
    <n v="0.57892500000000002"/>
    <n v="1"/>
    <s v="-----"/>
  </r>
  <r>
    <s v="2"/>
    <s v="07.09.2020"/>
    <s v="14:40:02"/>
    <s v="22:18:42"/>
    <x v="0"/>
    <s v="-----"/>
    <n v="97"/>
    <n v="201.94071299999999"/>
    <n v="2.9"/>
    <s v="6:27:03"/>
    <n v="267.90041000000002"/>
    <n v="24"/>
    <s v="-----"/>
  </r>
  <r>
    <s v="2.1"/>
    <s v="07.09.2020 14:59:27"/>
    <s v="14:59:27"/>
    <s v="15:00:36"/>
    <x v="5"/>
    <s v="21 km/h"/>
    <n v="81"/>
    <n v="2000"/>
    <n v="0"/>
    <s v="0:01:09"/>
    <n v="1.499101"/>
    <n v="1"/>
    <s v="-----"/>
  </r>
  <r>
    <s v="2.2"/>
    <s v="07.09.2020 14:59:58"/>
    <s v="14:59:58"/>
    <s v="15:00:06"/>
    <x v="3"/>
    <s v="0.19 g"/>
    <n v="80"/>
    <n v="500"/>
    <n v="0"/>
    <s v="0:00:08"/>
    <n v="0.18102599999999999"/>
    <n v="1"/>
    <s v="-----"/>
  </r>
  <r>
    <s v="2.3"/>
    <s v="07.09.2020 15:01:27"/>
    <s v="15:01:27"/>
    <s v="15:03:07"/>
    <x v="5"/>
    <s v="26 km/h"/>
    <n v="86"/>
    <n v="2000"/>
    <n v="0"/>
    <s v="0:01:40"/>
    <n v="2.2848389999999998"/>
    <n v="1"/>
    <s v="-----"/>
  </r>
  <r>
    <s v="2.4"/>
    <s v="07.09.2020 15:07:06"/>
    <s v="15:07:06"/>
    <s v="15:07:14"/>
    <x v="3"/>
    <s v="0.22 g"/>
    <n v="72"/>
    <n v="500"/>
    <n v="0"/>
    <s v="0:00:08"/>
    <n v="0.15489800000000001"/>
    <n v="1"/>
    <s v="-----"/>
  </r>
  <r>
    <s v="2.5"/>
    <s v="07.09.2020 15:08:08"/>
    <s v="15:08:08"/>
    <s v="15:08:14"/>
    <x v="3"/>
    <s v="0.17 g"/>
    <n v="75"/>
    <n v="500"/>
    <n v="0"/>
    <s v="0:00:06"/>
    <n v="0.12293900000000001"/>
    <n v="1"/>
    <s v="-----"/>
  </r>
  <r>
    <s v="2.6"/>
    <s v="07.09.2020 15:09:29"/>
    <s v="15:09:29"/>
    <s v="15:09:31"/>
    <x v="3"/>
    <s v="0.19 g"/>
    <n v="75"/>
    <n v="500"/>
    <n v="0"/>
    <s v="0:00:02"/>
    <n v="4.0381E-2"/>
    <n v="1"/>
    <s v="-----"/>
  </r>
  <r>
    <s v="2.7"/>
    <s v="07.09.2020 15:12:17"/>
    <s v="15:12:17"/>
    <s v="15:12:19"/>
    <x v="3"/>
    <s v="0.16 g"/>
    <n v="81"/>
    <n v="500"/>
    <n v="0"/>
    <s v="0:00:02"/>
    <n v="4.5739000000000002E-2"/>
    <n v="1"/>
    <s v="-----"/>
  </r>
  <r>
    <s v="2.8"/>
    <s v="07.09.2020 15:14:25"/>
    <s v="15:14:25"/>
    <s v="15:14:26"/>
    <x v="3"/>
    <s v="0.18 g"/>
    <n v="21"/>
    <n v="500"/>
    <n v="0"/>
    <s v="0:00:01"/>
    <n v="6.9199999999999999E-3"/>
    <n v="1"/>
    <s v="-----"/>
  </r>
  <r>
    <s v="2.9"/>
    <s v="07.09.2020 15:39:32"/>
    <s v="15:39:32"/>
    <s v="15:39:38"/>
    <x v="3"/>
    <s v="0.25 g"/>
    <n v="57"/>
    <n v="500"/>
    <n v="0"/>
    <s v="0:00:06"/>
    <n v="9.3009999999999995E-2"/>
    <n v="1"/>
    <s v="-----"/>
  </r>
  <r>
    <s v="2.10"/>
    <s v="07.09.2020 15:39:35"/>
    <s v="15:39:35"/>
    <s v="15:39:36"/>
    <x v="1"/>
    <s v="0.28 g"/>
    <n v="53"/>
    <n v="500"/>
    <n v="0"/>
    <s v="0:00:01"/>
    <n v="1.6854000000000001E-2"/>
    <n v="1"/>
    <s v="-----"/>
  </r>
  <r>
    <s v="2.11"/>
    <s v="07.09.2020 15:39:56"/>
    <s v="15:39:56"/>
    <s v="15:40:28"/>
    <x v="3"/>
    <s v="0.22 g"/>
    <n v="55"/>
    <n v="500"/>
    <n v="0"/>
    <s v="0:00:32"/>
    <n v="0.39448299999999997"/>
    <n v="1"/>
    <s v="-----"/>
  </r>
  <r>
    <s v="2.12"/>
    <s v="07.09.2020 15:40:44"/>
    <s v="15:40:44"/>
    <s v="15:40:47"/>
    <x v="3"/>
    <s v="0.24 g"/>
    <n v="47"/>
    <n v="500"/>
    <n v="0"/>
    <s v="0:00:03"/>
    <n v="4.0938000000000002E-2"/>
    <n v="1"/>
    <s v="-----"/>
  </r>
  <r>
    <s v="2.13"/>
    <s v="07.09.2020 15:41:23"/>
    <s v="15:41:23"/>
    <s v="15:41:36"/>
    <x v="3"/>
    <s v="0.20 g"/>
    <n v="31"/>
    <n v="500"/>
    <n v="0"/>
    <s v="0:00:13"/>
    <n v="0.11910800000000001"/>
    <n v="1"/>
    <s v="-----"/>
  </r>
  <r>
    <s v="2.14"/>
    <s v="07.09.2020 15:41:52"/>
    <s v="15:41:52"/>
    <s v="15:41:53"/>
    <x v="3"/>
    <s v="0.21 g"/>
    <n v="34"/>
    <n v="500"/>
    <n v="0"/>
    <s v="0:00:01"/>
    <n v="1.0619999999999999E-2"/>
    <n v="1"/>
    <s v="-----"/>
  </r>
  <r>
    <s v="2.15"/>
    <s v="07.09.2020 15:42:01"/>
    <s v="15:42:01"/>
    <s v="15:42:04"/>
    <x v="1"/>
    <s v="0.39 g"/>
    <n v="32"/>
    <n v="500"/>
    <n v="0"/>
    <s v="0:00:03"/>
    <n v="3.1920999999999998E-2"/>
    <n v="1"/>
    <s v="-----"/>
  </r>
  <r>
    <s v="2.16"/>
    <s v="07.09.2020 15:42:25"/>
    <s v="15:42:25"/>
    <s v="15:42:27"/>
    <x v="3"/>
    <s v="0.18 g"/>
    <n v="35"/>
    <n v="500"/>
    <n v="0"/>
    <s v="0:00:02"/>
    <n v="2.3213000000000001E-2"/>
    <n v="1"/>
    <s v="-----"/>
  </r>
  <r>
    <s v="2.17"/>
    <s v="07.09.2020 15:42:36"/>
    <s v="15:42:36"/>
    <s v="15:42:37"/>
    <x v="1"/>
    <s v="0.26 g"/>
    <n v="23"/>
    <n v="500"/>
    <n v="0"/>
    <s v="0:00:01"/>
    <n v="9.9629999999999996E-3"/>
    <n v="1"/>
    <s v="-----"/>
  </r>
  <r>
    <s v="2.18"/>
    <s v="07.09.2020 15:42:37"/>
    <s v="15:42:37"/>
    <s v="15:42:39"/>
    <x v="3"/>
    <s v="0.17 g"/>
    <n v="26"/>
    <n v="500"/>
    <n v="0"/>
    <s v="0:00:02"/>
    <n v="1.6014E-2"/>
    <n v="1"/>
    <s v="-----"/>
  </r>
  <r>
    <s v="2.19"/>
    <s v="07.09.2020 15:42:54"/>
    <s v="15:42:54"/>
    <s v="15:43:00"/>
    <x v="3"/>
    <s v="0.22 g"/>
    <n v="44"/>
    <n v="500"/>
    <n v="0"/>
    <s v="0:00:06"/>
    <n v="7.3287000000000005E-2"/>
    <n v="1"/>
    <s v="-----"/>
  </r>
  <r>
    <s v="2.20"/>
    <s v="07.09.2020 15:43:46"/>
    <s v="15:43:46"/>
    <s v="15:43:59"/>
    <x v="3"/>
    <s v="0.24 g"/>
    <n v="50"/>
    <n v="500"/>
    <n v="0"/>
    <s v="0:00:13"/>
    <n v="0.18068799999999999"/>
    <n v="1"/>
    <s v="-----"/>
  </r>
  <r>
    <s v="2.21"/>
    <s v="07.09.2020 15:44:07"/>
    <s v="15:44:07"/>
    <s v="15:44:08"/>
    <x v="1"/>
    <s v="0.43 g"/>
    <n v="32"/>
    <n v="500"/>
    <n v="0"/>
    <s v="0:00:01"/>
    <n v="1.4904000000000001E-2"/>
    <n v="1"/>
    <s v="-----"/>
  </r>
  <r>
    <s v="2.22"/>
    <s v="07.09.2020 15:51:26"/>
    <s v="15:51:26"/>
    <s v="15:51:27"/>
    <x v="6"/>
    <s v="0.23 g"/>
    <n v="17"/>
    <n v="500"/>
    <n v="0"/>
    <s v="0:00:01"/>
    <n v="1.3495E-2"/>
    <n v="1"/>
    <s v="-----"/>
  </r>
  <r>
    <s v="2.23"/>
    <s v="07.09.2020 15:56:52"/>
    <s v="15:56:52"/>
    <s v="15:57:24"/>
    <x v="4"/>
    <s v="12 km/h"/>
    <n v="72"/>
    <n v="100"/>
    <n v="0"/>
    <s v="0:00:32"/>
    <n v="0.64546199999999998"/>
    <n v="1"/>
    <s v="-----"/>
  </r>
  <r>
    <s v="2.24"/>
    <s v="07.09.2020 15:58:12"/>
    <s v="15:58:12"/>
    <s v="16:01:59"/>
    <x v="7"/>
    <s v="37 km/h"/>
    <n v="97"/>
    <n v="40000"/>
    <n v="0"/>
    <s v="0:03:47"/>
    <n v="5.0196319999999996"/>
    <n v="1"/>
    <s v="-----"/>
  </r>
  <r>
    <s v="3"/>
    <s v="08.09.2020"/>
    <s v="06:39:21"/>
    <s v="22:57:01"/>
    <x v="0"/>
    <s v="-----"/>
    <n v="82"/>
    <n v="8.5722430000000003"/>
    <n v="5.9"/>
    <s v="14:25:15"/>
    <n v="653.27124900000001"/>
    <n v="14"/>
    <s v="-----"/>
  </r>
  <r>
    <s v="3.1"/>
    <s v="08.09.2020 12:20:28"/>
    <s v="12:20:28"/>
    <s v="12:20:29"/>
    <x v="6"/>
    <s v="0.17 g"/>
    <n v="21"/>
    <n v="500"/>
    <n v="0"/>
    <s v="0:00:01"/>
    <n v="1.5521E-2"/>
    <n v="1"/>
    <s v="-----"/>
  </r>
  <r>
    <s v="3.2"/>
    <s v="08.09.2020 14:29:32"/>
    <s v="14:29:32"/>
    <s v="14:30:01"/>
    <x v="4"/>
    <s v="9 km/h"/>
    <n v="54"/>
    <n v="100"/>
    <n v="0"/>
    <s v="0:00:29"/>
    <n v="0.416819"/>
    <n v="1"/>
    <s v="-----"/>
  </r>
  <r>
    <s v="3.3"/>
    <s v="08.09.2020 14:31:30"/>
    <s v="14:31:30"/>
    <s v="14:32:43"/>
    <x v="4"/>
    <s v="11 km/h"/>
    <n v="56"/>
    <n v="100"/>
    <n v="0"/>
    <s v="0:01:13"/>
    <n v="1.072416"/>
    <n v="1"/>
    <s v="-----"/>
  </r>
  <r>
    <s v="3.4"/>
    <s v="08.09.2020 14:33:59"/>
    <s v="14:33:59"/>
    <s v="14:36:15"/>
    <x v="4"/>
    <s v="13 km/h"/>
    <n v="58"/>
    <n v="100"/>
    <n v="0"/>
    <s v="0:02:16"/>
    <n v="1.997717"/>
    <n v="1"/>
    <s v="-----"/>
  </r>
  <r>
    <s v="3.5"/>
    <s v="08.09.2020 16:28:08"/>
    <s v="16:28:08"/>
    <s v="16:28:24"/>
    <x v="4"/>
    <s v="3 km/h"/>
    <n v="48"/>
    <n v="100"/>
    <n v="0"/>
    <s v="0:00:16"/>
    <n v="0.20658399999999999"/>
    <n v="1"/>
    <s v="-----"/>
  </r>
  <r>
    <s v="3.6"/>
    <s v="08.09.2020 17:22:04"/>
    <s v="17:22:04"/>
    <s v="17:29:48"/>
    <x v="4"/>
    <s v="16 km/h"/>
    <n v="71"/>
    <n v="100"/>
    <n v="0"/>
    <s v="0:07:44"/>
    <n v="8.5104220000000002"/>
    <n v="1"/>
    <s v="-----"/>
  </r>
  <r>
    <s v="3.7"/>
    <s v="08.09.2020 17:32:16"/>
    <s v="17:32:16"/>
    <s v="17:33:14"/>
    <x v="4"/>
    <s v="11 km/h"/>
    <n v="71"/>
    <n v="100"/>
    <n v="0"/>
    <s v="0:00:58"/>
    <n v="1.094978"/>
    <n v="1"/>
    <s v="-----"/>
  </r>
  <r>
    <s v="3.8"/>
    <s v="08.09.2020 18:32:27"/>
    <s v="18:32:27"/>
    <s v="18:32:37"/>
    <x v="4"/>
    <s v="2 km/h"/>
    <n v="82"/>
    <n v="100"/>
    <n v="0"/>
    <s v="0:00:10"/>
    <n v="0.223831"/>
    <n v="1"/>
    <s v="-----"/>
  </r>
  <r>
    <s v="3.9"/>
    <s v="08.09.2020 19:37:13"/>
    <s v="19:37:13"/>
    <s v="19:38:02"/>
    <x v="5"/>
    <s v="21 km/h"/>
    <n v="61"/>
    <n v="2000"/>
    <n v="0"/>
    <s v="0:00:49"/>
    <n v="0.77509300000000003"/>
    <n v="1"/>
    <s v="-----"/>
  </r>
  <r>
    <s v="3.10"/>
    <s v="08.09.2020 20:02:16"/>
    <s v="20:02:16"/>
    <s v="20:02:46"/>
    <x v="4"/>
    <s v="7 km/h"/>
    <n v="67"/>
    <n v="100"/>
    <n v="0"/>
    <s v="0:00:30"/>
    <n v="0.55240299999999998"/>
    <n v="1"/>
    <s v="-----"/>
  </r>
  <r>
    <s v="3.11"/>
    <s v="08.09.2020 21:14:07"/>
    <s v="21:14:07"/>
    <s v="21:14:25"/>
    <x v="4"/>
    <s v="5 km/h"/>
    <n v="65"/>
    <n v="100"/>
    <n v="0"/>
    <s v="0:00:18"/>
    <n v="0.31619900000000001"/>
    <n v="1"/>
    <s v="-----"/>
  </r>
  <r>
    <s v="3.12"/>
    <s v="08.09.2020 21:14:31"/>
    <s v="21:14:31"/>
    <s v="21:14:49"/>
    <x v="5"/>
    <s v="28 km/h"/>
    <n v="68"/>
    <n v="2000"/>
    <n v="0"/>
    <s v="0:00:18"/>
    <n v="0.33848899999999998"/>
    <n v="1"/>
    <s v="-----"/>
  </r>
  <r>
    <s v="3.13"/>
    <s v="08.09.2020 21:15:07"/>
    <s v="21:15:07"/>
    <s v="21:15:26"/>
    <x v="4"/>
    <s v="5 km/h"/>
    <n v="65"/>
    <n v="100"/>
    <n v="0"/>
    <s v="0:00:19"/>
    <n v="0.31715900000000002"/>
    <n v="1"/>
    <s v="-----"/>
  </r>
  <r>
    <s v="3.14"/>
    <s v="08.09.2020 22:18:21"/>
    <s v="22:18:21"/>
    <s v="22:18:31"/>
    <x v="4"/>
    <s v="15 km/h"/>
    <n v="75"/>
    <n v="100"/>
    <n v="0"/>
    <s v="0:00:10"/>
    <n v="0.20949100000000001"/>
    <n v="1"/>
    <s v="-----"/>
  </r>
  <r>
    <s v="4"/>
    <s v="09.09.2020"/>
    <s v="05:33:50"/>
    <s v="19:41:49"/>
    <x v="0"/>
    <s v="-----"/>
    <n v="104"/>
    <n v="114.46355800000001"/>
    <n v="3.8"/>
    <s v="10:17:29"/>
    <n v="414.10559599999999"/>
    <n v="31"/>
    <s v="-----"/>
  </r>
  <r>
    <s v="4.1"/>
    <s v="09.09.2020 06:33:14"/>
    <s v="06:33:14"/>
    <s v="06:33:42"/>
    <x v="4"/>
    <s v="5 km/h"/>
    <n v="95"/>
    <n v="100"/>
    <n v="0"/>
    <s v="0:00:28"/>
    <n v="0.72709299999999999"/>
    <n v="1"/>
    <s v="-----"/>
  </r>
  <r>
    <s v="4.2"/>
    <s v="09.09.2020 06:35:02"/>
    <s v="06:35:02"/>
    <s v="06:35:38"/>
    <x v="4"/>
    <s v="9 km/h"/>
    <n v="99"/>
    <n v="100"/>
    <n v="0"/>
    <s v="0:00:36"/>
    <n v="0.98544399999999999"/>
    <n v="1"/>
    <s v="-----"/>
  </r>
  <r>
    <s v="4.3"/>
    <s v="09.09.2020 06:38:20"/>
    <s v="06:38:20"/>
    <s v="06:38:35"/>
    <x v="4"/>
    <s v="8 km/h"/>
    <n v="68"/>
    <n v="100"/>
    <n v="0"/>
    <s v="0:00:15"/>
    <n v="0.28411900000000001"/>
    <n v="1"/>
    <s v="-----"/>
  </r>
  <r>
    <s v="4.4"/>
    <s v="09.09.2020 06:45:22"/>
    <s v="06:45:22"/>
    <s v="06:46:30"/>
    <x v="4"/>
    <s v="10 km/h"/>
    <n v="100"/>
    <n v="100"/>
    <n v="0"/>
    <s v="0:01:08"/>
    <n v="1.8666879999999999"/>
    <n v="1"/>
    <s v="-----"/>
  </r>
  <r>
    <s v="4.5"/>
    <s v="09.09.2020 07:11:03"/>
    <s v="07:11:03"/>
    <s v="07:11:32"/>
    <x v="4"/>
    <s v="5 km/h"/>
    <n v="95"/>
    <n v="100"/>
    <n v="0"/>
    <s v="0:00:29"/>
    <n v="0.76970000000000005"/>
    <n v="1"/>
    <s v="-----"/>
  </r>
  <r>
    <s v="4.6"/>
    <s v="09.09.2020 07:11:42"/>
    <s v="07:11:42"/>
    <s v="07:12:35"/>
    <x v="4"/>
    <s v="11 km/h"/>
    <n v="101"/>
    <n v="100"/>
    <n v="0"/>
    <s v="0:00:53"/>
    <n v="1.458593"/>
    <n v="1"/>
    <s v="-----"/>
  </r>
  <r>
    <s v="4.7"/>
    <s v="09.09.2020 07:14:58"/>
    <s v="07:14:58"/>
    <s v="07:15:52"/>
    <x v="4"/>
    <s v="12 km/h"/>
    <n v="102"/>
    <n v="100"/>
    <n v="0"/>
    <s v="0:00:54"/>
    <n v="1.4729030000000001"/>
    <n v="1"/>
    <s v="-----"/>
  </r>
  <r>
    <s v="4.8"/>
    <s v="09.09.2020 07:16:16"/>
    <s v="07:16:16"/>
    <s v="07:16:26"/>
    <x v="7"/>
    <s v="37 km/h"/>
    <n v="82"/>
    <n v="5000"/>
    <n v="0"/>
    <s v="0:00:10"/>
    <n v="0.21415200000000001"/>
    <n v="1"/>
    <s v="-----"/>
  </r>
  <r>
    <s v="4.9"/>
    <s v="09.09.2020 07:51:28"/>
    <s v="07:51:28"/>
    <s v="07:52:41"/>
    <x v="4"/>
    <s v="18 km/h"/>
    <n v="58"/>
    <n v="100"/>
    <n v="0"/>
    <s v="0:01:13"/>
    <n v="1.097899"/>
    <n v="1"/>
    <s v="-----"/>
  </r>
  <r>
    <s v="4.10"/>
    <s v="09.09.2020 07:52:48"/>
    <s v="07:52:48"/>
    <s v="07:53:10"/>
    <x v="4"/>
    <s v="4 km/h"/>
    <n v="59"/>
    <n v="100"/>
    <n v="0"/>
    <s v="0:00:22"/>
    <n v="0.353773"/>
    <n v="1"/>
    <s v="-----"/>
  </r>
  <r>
    <s v="4.11"/>
    <s v="09.09.2020 07:54:08"/>
    <s v="07:54:08"/>
    <s v="07:54:20"/>
    <x v="4"/>
    <s v="2 km/h"/>
    <n v="62"/>
    <n v="100"/>
    <n v="0"/>
    <s v="0:00:12"/>
    <n v="0.20614499999999999"/>
    <n v="1"/>
    <s v="-----"/>
  </r>
  <r>
    <s v="4.12"/>
    <s v="09.09.2020 08:11:48"/>
    <s v="08:11:48"/>
    <s v="08:16:34"/>
    <x v="5"/>
    <s v="24 km/h"/>
    <n v="104"/>
    <n v="2000"/>
    <n v="0"/>
    <s v="0:04:46"/>
    <n v="7.3188639999999996"/>
    <n v="1"/>
    <s v="-----"/>
  </r>
  <r>
    <s v="4.13"/>
    <s v="09.09.2020 08:16:54"/>
    <s v="08:16:54"/>
    <s v="08:17:05"/>
    <x v="4"/>
    <s v="1 km/h"/>
    <n v="81"/>
    <n v="100"/>
    <n v="0"/>
    <s v="0:00:11"/>
    <n v="0.24885099999999999"/>
    <n v="1"/>
    <s v="-----"/>
  </r>
  <r>
    <s v="4.14"/>
    <s v="09.09.2020 08:17:15"/>
    <s v="08:17:15"/>
    <s v="08:17:25"/>
    <x v="4"/>
    <s v="1 km/h"/>
    <n v="81"/>
    <n v="100"/>
    <n v="0"/>
    <s v="0:00:10"/>
    <n v="0.22723099999999999"/>
    <n v="1"/>
    <s v="-----"/>
  </r>
  <r>
    <s v="4.15"/>
    <s v="09.09.2020 08:21:08"/>
    <s v="08:21:08"/>
    <s v="08:22:14"/>
    <x v="5"/>
    <s v="22 km/h"/>
    <n v="82"/>
    <n v="2000"/>
    <n v="0"/>
    <s v="0:01:06"/>
    <n v="1.3462419999999999"/>
    <n v="1"/>
    <s v="-----"/>
  </r>
  <r>
    <s v="4.16"/>
    <s v="09.09.2020 08:26:19"/>
    <s v="08:26:19"/>
    <s v="08:27:44"/>
    <x v="7"/>
    <s v="39 km/h"/>
    <n v="99"/>
    <n v="15000"/>
    <n v="0"/>
    <s v="0:01:25"/>
    <n v="1.9288320000000001"/>
    <n v="1"/>
    <s v="-----"/>
  </r>
  <r>
    <s v="4.17"/>
    <s v="09.09.2020 08:30:53"/>
    <s v="08:30:53"/>
    <s v="08:32:46"/>
    <x v="7"/>
    <s v="31 km/h"/>
    <n v="91"/>
    <n v="20000"/>
    <n v="0"/>
    <s v="0:01:53"/>
    <n v="2.5236299999999998"/>
    <n v="1"/>
    <s v="-----"/>
  </r>
  <r>
    <s v="4.18"/>
    <s v="09.09.2020 08:32:50"/>
    <s v="08:32:50"/>
    <s v="08:33:18"/>
    <x v="4"/>
    <s v="17 km/h"/>
    <n v="97"/>
    <n v="100"/>
    <n v="0"/>
    <s v="0:00:28"/>
    <n v="0.72231199999999995"/>
    <n v="1"/>
    <s v="-----"/>
  </r>
  <r>
    <s v="4.19"/>
    <s v="09.09.2020 08:33:55"/>
    <s v="08:33:55"/>
    <s v="08:33:56"/>
    <x v="6"/>
    <s v="0.18 g"/>
    <n v="52"/>
    <n v="500"/>
    <n v="0"/>
    <s v="0:00:01"/>
    <n v="1.5692000000000001E-2"/>
    <n v="1"/>
    <s v="-----"/>
  </r>
  <r>
    <s v="4.20"/>
    <s v="09.09.2020 08:34:29"/>
    <s v="08:34:29"/>
    <s v="08:34:45"/>
    <x v="4"/>
    <s v="5 km/h"/>
    <n v="85"/>
    <n v="100"/>
    <n v="0"/>
    <s v="0:00:16"/>
    <n v="0.373085"/>
    <n v="1"/>
    <s v="-----"/>
  </r>
  <r>
    <s v="4.21"/>
    <s v="09.09.2020 09:48:47"/>
    <s v="09:48:47"/>
    <s v="09:49:12"/>
    <x v="4"/>
    <s v="3 km/h"/>
    <n v="83"/>
    <n v="100"/>
    <n v="0"/>
    <s v="0:00:25"/>
    <n v="0.56686400000000003"/>
    <n v="1"/>
    <s v="-----"/>
  </r>
  <r>
    <s v="4.22"/>
    <s v="09.09.2020 09:59:36"/>
    <s v="09:59:36"/>
    <s v="10:00:06"/>
    <x v="4"/>
    <s v="2 km/h"/>
    <n v="62"/>
    <n v="100"/>
    <n v="0"/>
    <s v="0:00:30"/>
    <n v="0.51800999999999997"/>
    <n v="1"/>
    <s v="-----"/>
  </r>
  <r>
    <s v="4.23"/>
    <s v="09.09.2020 10:06:37"/>
    <s v="10:06:37"/>
    <s v="10:07:12"/>
    <x v="4"/>
    <s v="9 km/h"/>
    <n v="69"/>
    <n v="100"/>
    <n v="0"/>
    <s v="0:00:35"/>
    <n v="0.65630699999999997"/>
    <n v="1"/>
    <s v="-----"/>
  </r>
  <r>
    <s v="4.24"/>
    <s v="09.09.2020 10:10:38"/>
    <s v="10:10:38"/>
    <s v="10:11:21"/>
    <x v="4"/>
    <s v="5 km/h"/>
    <n v="65"/>
    <n v="100"/>
    <n v="0"/>
    <s v="0:00:43"/>
    <n v="0.76541999999999999"/>
    <n v="1"/>
    <s v="-----"/>
  </r>
  <r>
    <s v="4.25"/>
    <s v="09.09.2020 10:29:35"/>
    <s v="10:29:35"/>
    <s v="10:32:29"/>
    <x v="4"/>
    <s v="12 km/h"/>
    <n v="72"/>
    <n v="100"/>
    <n v="0"/>
    <s v="0:02:54"/>
    <n v="3.2875480000000001"/>
    <n v="1"/>
    <s v="-----"/>
  </r>
  <r>
    <s v="4.26"/>
    <s v="09.09.2020 10:37:33"/>
    <s v="10:37:33"/>
    <s v="10:38:11"/>
    <x v="4"/>
    <s v="11 km/h"/>
    <n v="91"/>
    <n v="100"/>
    <n v="0"/>
    <s v="0:00:38"/>
    <n v="0.93903000000000003"/>
    <n v="1"/>
    <s v="-----"/>
  </r>
  <r>
    <s v="4.27"/>
    <s v="09.09.2020 10:46:28"/>
    <s v="10:46:28"/>
    <s v="10:46:48"/>
    <x v="4"/>
    <s v="5 km/h"/>
    <n v="85"/>
    <n v="100"/>
    <n v="0"/>
    <s v="0:00:20"/>
    <n v="0.47300500000000001"/>
    <n v="1"/>
    <s v="-----"/>
  </r>
  <r>
    <s v="4.28"/>
    <s v="09.09.2020 11:31:02"/>
    <s v="11:31:02"/>
    <s v="11:32:09"/>
    <x v="4"/>
    <s v="14 km/h"/>
    <n v="94"/>
    <n v="100"/>
    <n v="0"/>
    <s v="0:01:07"/>
    <n v="1.617499"/>
    <n v="1"/>
    <s v="-----"/>
  </r>
  <r>
    <s v="4.29"/>
    <s v="09.09.2020 12:00:28"/>
    <s v="12:00:28"/>
    <s v="12:00:41"/>
    <x v="4"/>
    <s v="8 km/h"/>
    <n v="48"/>
    <n v="100"/>
    <n v="0"/>
    <s v="0:00:13"/>
    <n v="0.17540800000000001"/>
    <n v="1"/>
    <s v="-----"/>
  </r>
  <r>
    <s v="4.30"/>
    <s v="09.09.2020 12:02:34"/>
    <s v="12:02:34"/>
    <s v="12:02:35"/>
    <x v="3"/>
    <s v="0.17 g"/>
    <n v="43"/>
    <n v="500"/>
    <n v="0"/>
    <s v="0:00:01"/>
    <n v="1.1003000000000001E-2"/>
    <n v="1"/>
    <s v="-----"/>
  </r>
  <r>
    <s v="4.31"/>
    <s v="09.09.2020 13:11:26"/>
    <s v="13:11:26"/>
    <s v="13:11:42"/>
    <x v="4"/>
    <s v="11 km/h"/>
    <n v="51"/>
    <n v="100"/>
    <n v="0"/>
    <s v="0:00:16"/>
    <n v="0.201677"/>
    <n v="1"/>
    <s v="-----"/>
  </r>
  <r>
    <s v="5"/>
    <s v="10.09.2020"/>
    <s v="06:30:48"/>
    <s v="09:19:51"/>
    <x v="0"/>
    <s v="-----"/>
    <n v="45"/>
    <n v="4.9020149999999996"/>
    <n v="5.9"/>
    <s v="1:13:10"/>
    <n v="20.399774000000001"/>
    <n v="1"/>
    <s v="-----"/>
  </r>
  <r>
    <s v="5.1"/>
    <s v="10.09.2020 06:41:52"/>
    <s v="06:41:52"/>
    <s v="06:42:18"/>
    <x v="4"/>
    <s v="5 km/h"/>
    <n v="45"/>
    <n v="100"/>
    <n v="0"/>
    <s v="0:00:26"/>
    <n v="0.33016800000000002"/>
    <n v="1"/>
    <s v="-----"/>
  </r>
  <r>
    <s v="6"/>
    <s v="12.09.2020"/>
    <s v="07:55:55"/>
    <s v="16:00:37"/>
    <x v="0"/>
    <s v="-----"/>
    <n v="58"/>
    <n v="26.367438"/>
    <n v="5.7"/>
    <s v="1:38:02"/>
    <n v="26.547896000000001"/>
    <n v="3"/>
    <s v="-----"/>
  </r>
  <r>
    <s v="6.1"/>
    <s v="12.09.2020 08:08:47"/>
    <s v="08:08:47"/>
    <s v="08:09:01"/>
    <x v="4"/>
    <s v="8 km/h"/>
    <n v="53"/>
    <n v="100"/>
    <n v="0"/>
    <s v="0:00:14"/>
    <n v="0.208313"/>
    <n v="1"/>
    <s v="-----"/>
  </r>
  <r>
    <s v="6.2"/>
    <s v="12.09.2020 08:09:09"/>
    <s v="08:09:09"/>
    <s v="08:09:11"/>
    <x v="6"/>
    <s v="0.17 g"/>
    <n v="0"/>
    <n v="500"/>
    <n v="0"/>
    <s v="0:00:02"/>
    <n v="3.5300000000000002E-3"/>
    <n v="1"/>
    <s v="-----"/>
  </r>
  <r>
    <s v="6.3"/>
    <s v="12.09.2020 15:51:25"/>
    <s v="15:51:25"/>
    <s v="15:51:35"/>
    <x v="4"/>
    <s v="13 km/h"/>
    <n v="58"/>
    <n v="100"/>
    <n v="0"/>
    <s v="0:00:10"/>
    <n v="0.14879800000000001"/>
    <n v="1"/>
    <s v="-----"/>
  </r>
  <r>
    <s v="7"/>
    <s v="14.09.2020"/>
    <s v="07:00:50"/>
    <s v="19:07:43"/>
    <x v="0"/>
    <s v="-----"/>
    <n v="46"/>
    <n v="39.428691000000001"/>
    <n v="5.3"/>
    <s v="1:49:44"/>
    <n v="25.362241999999998"/>
    <n v="2"/>
    <s v="-----"/>
  </r>
  <r>
    <s v="7.1"/>
    <s v="14.09.2020 18:23:57"/>
    <s v="18:23:57"/>
    <s v="18:23:58"/>
    <x v="6"/>
    <s v="0.18 g"/>
    <n v="46"/>
    <n v="500"/>
    <n v="0"/>
    <s v="0:00:01"/>
    <n v="1.324E-2"/>
    <n v="1"/>
    <s v="-----"/>
  </r>
  <r>
    <s v="7.2"/>
    <s v="14.09.2020 18:53:30"/>
    <s v="18:53:30"/>
    <s v="18:53:32"/>
    <x v="6"/>
    <s v="0.20 g"/>
    <n v="22"/>
    <n v="500"/>
    <n v="0"/>
    <s v="0:00:02"/>
    <n v="1.9325999999999999E-2"/>
    <n v="1"/>
    <s v="-----"/>
  </r>
  <r>
    <s v="8"/>
    <s v="23.09.2020"/>
    <s v="06:49:11"/>
    <s v="08:37:14"/>
    <x v="0"/>
    <s v="-----"/>
    <n v="5"/>
    <n v="52.240761999999997"/>
    <n v="4.9000000000000004"/>
    <s v="0:43:11"/>
    <n v="9.5710700000000006"/>
    <n v="1"/>
    <s v="-----"/>
  </r>
  <r>
    <s v="8.1"/>
    <s v="23.09.2020 08:29:42"/>
    <s v="08:29:42"/>
    <s v="08:29:45"/>
    <x v="6"/>
    <s v="0.16 g"/>
    <n v="5"/>
    <n v="500"/>
    <n v="0"/>
    <s v="0:00:03"/>
    <n v="1.0142E-2"/>
    <n v="1"/>
    <s v="-----"/>
  </r>
  <r>
    <s v="9"/>
    <s v="25.09.2020"/>
    <s v="12:16:45"/>
    <s v="23:28:31"/>
    <x v="0"/>
    <s v="-----"/>
    <n v="101"/>
    <n v="275.382497"/>
    <n v="2.7"/>
    <s v="10:13:41"/>
    <n v="492.406023"/>
    <n v="76"/>
    <s v="-----"/>
  </r>
  <r>
    <s v="9.1"/>
    <s v="25.09.2020 14:39:46"/>
    <s v="14:39:46"/>
    <s v="14:39:47"/>
    <x v="6"/>
    <s v="0.17 g"/>
    <n v="27"/>
    <n v="500"/>
    <n v="0"/>
    <s v="0:00:01"/>
    <n v="9.188E-3"/>
    <n v="1"/>
    <s v="-----"/>
  </r>
  <r>
    <s v="9.2"/>
    <s v="25.09.2020 14:52:02"/>
    <s v="14:52:02"/>
    <s v="14:52:15"/>
    <x v="4"/>
    <s v="11 km/h"/>
    <n v="51"/>
    <n v="100"/>
    <n v="0"/>
    <s v="0:00:13"/>
    <n v="0.179699"/>
    <n v="1"/>
    <s v="-----"/>
  </r>
  <r>
    <s v="9.3"/>
    <s v="25.09.2020 14:52:06"/>
    <s v="14:52:06"/>
    <s v="14:52:08"/>
    <x v="3"/>
    <s v="0.16 g"/>
    <n v="47"/>
    <n v="500"/>
    <n v="0"/>
    <s v="0:00:02"/>
    <n v="2.7081000000000001E-2"/>
    <n v="1"/>
    <s v="-----"/>
  </r>
  <r>
    <s v="9.4"/>
    <s v="25.09.2020 14:54:07"/>
    <s v="14:54:07"/>
    <s v="14:55:09"/>
    <x v="4"/>
    <s v="8 km/h"/>
    <n v="68"/>
    <n v="100"/>
    <n v="0"/>
    <s v="0:01:02"/>
    <n v="1.1609719999999999"/>
    <n v="1"/>
    <s v="-----"/>
  </r>
  <r>
    <s v="9.5"/>
    <s v="25.09.2020 15:23:24"/>
    <s v="15:23:24"/>
    <s v="15:23:42"/>
    <x v="4"/>
    <s v="3 km/h"/>
    <n v="43"/>
    <n v="100"/>
    <n v="0"/>
    <s v="0:00:18"/>
    <n v="0.221938"/>
    <n v="1"/>
    <s v="-----"/>
  </r>
  <r>
    <s v="9.6"/>
    <s v="25.09.2020 16:00:12"/>
    <s v="16:00:12"/>
    <s v="16:01:13"/>
    <x v="7"/>
    <s v="41 km/h"/>
    <n v="101"/>
    <n v="15000"/>
    <n v="0"/>
    <s v="0:01:01"/>
    <n v="1.5526850000000001"/>
    <n v="1"/>
    <s v="-----"/>
  </r>
  <r>
    <s v="9.7"/>
    <s v="25.09.2020 16:01:18"/>
    <s v="16:01:18"/>
    <s v="16:02:00"/>
    <x v="7"/>
    <s v="40 km/h"/>
    <n v="80"/>
    <n v="10000"/>
    <n v="0"/>
    <s v="0:00:42"/>
    <n v="0.81124499999999999"/>
    <n v="1"/>
    <s v="-----"/>
  </r>
  <r>
    <s v="9.8"/>
    <s v="25.09.2020 16:06:25"/>
    <s v="16:06:25"/>
    <s v="16:06:53"/>
    <x v="4"/>
    <s v="7 km/h"/>
    <n v="97"/>
    <n v="100"/>
    <n v="0"/>
    <s v="0:00:28"/>
    <n v="0.74840600000000002"/>
    <n v="1"/>
    <s v="-----"/>
  </r>
  <r>
    <s v="9.9"/>
    <s v="25.09.2020 16:18:59"/>
    <s v="16:18:59"/>
    <s v="16:20:47"/>
    <x v="4"/>
    <s v="11 km/h"/>
    <n v="101"/>
    <n v="100"/>
    <n v="0"/>
    <s v="0:01:48"/>
    <n v="2.8911190000000002"/>
    <n v="1"/>
    <s v="-----"/>
  </r>
  <r>
    <s v="9.10"/>
    <s v="25.09.2020 16:39:18"/>
    <s v="16:39:18"/>
    <s v="16:39:31"/>
    <x v="4"/>
    <s v="11 km/h"/>
    <n v="91"/>
    <n v="100"/>
    <n v="0"/>
    <s v="0:00:13"/>
    <n v="0.32067699999999999"/>
    <n v="1"/>
    <s v="-----"/>
  </r>
  <r>
    <s v="9.11"/>
    <s v="25.09.2020 16:39:53"/>
    <s v="16:39:53"/>
    <s v="16:40:37"/>
    <x v="4"/>
    <s v="17 km/h"/>
    <n v="97"/>
    <n v="100"/>
    <n v="0"/>
    <s v="0:00:44"/>
    <n v="1.1060749999999999"/>
    <n v="1"/>
    <s v="-----"/>
  </r>
  <r>
    <s v="9.12"/>
    <s v="25.09.2020 16:41:02"/>
    <s v="16:41:02"/>
    <s v="16:41:12"/>
    <x v="4"/>
    <s v="2 km/h"/>
    <n v="82"/>
    <n v="100"/>
    <n v="0"/>
    <s v="0:00:10"/>
    <n v="0.225961"/>
    <n v="1"/>
    <s v="-----"/>
  </r>
  <r>
    <s v="9.13"/>
    <s v="25.09.2020 16:44:39"/>
    <s v="16:44:39"/>
    <s v="16:45:34"/>
    <x v="5"/>
    <s v="28 km/h"/>
    <n v="88"/>
    <n v="2000"/>
    <n v="0"/>
    <s v="0:00:55"/>
    <n v="1.2411099999999999"/>
    <n v="1"/>
    <s v="-----"/>
  </r>
  <r>
    <s v="9.14"/>
    <s v="25.09.2020 16:47:49"/>
    <s v="16:47:49"/>
    <s v="16:50:52"/>
    <x v="4"/>
    <s v="16 km/h"/>
    <n v="76"/>
    <n v="100"/>
    <n v="0"/>
    <s v="0:03:03"/>
    <n v="3.6336940000000002"/>
    <n v="1"/>
    <s v="-----"/>
  </r>
  <r>
    <s v="9.15"/>
    <s v="25.09.2020 17:14:20"/>
    <s v="17:14:20"/>
    <s v="17:17:07"/>
    <x v="4"/>
    <s v="14 km/h"/>
    <n v="74"/>
    <n v="100"/>
    <n v="0"/>
    <s v="0:02:47"/>
    <n v="3.2256149999999999"/>
    <n v="1"/>
    <s v="-----"/>
  </r>
  <r>
    <s v="9.16"/>
    <s v="25.09.2020 17:18:36"/>
    <s v="17:18:36"/>
    <s v="17:19:30"/>
    <x v="4"/>
    <s v="7 km/h"/>
    <n v="67"/>
    <n v="100"/>
    <n v="0"/>
    <s v="0:00:54"/>
    <n v="0.98861399999999999"/>
    <n v="1"/>
    <s v="-----"/>
  </r>
  <r>
    <s v="9.17"/>
    <s v="25.09.2020 17:27:27"/>
    <s v="17:27:27"/>
    <s v="17:33:23"/>
    <x v="4"/>
    <s v="16 km/h"/>
    <n v="76"/>
    <n v="100"/>
    <n v="0"/>
    <s v="0:05:56"/>
    <n v="6.9710089999999996"/>
    <n v="1"/>
    <s v="-----"/>
  </r>
  <r>
    <s v="9.18"/>
    <s v="25.09.2020 17:57:25"/>
    <s v="17:57:25"/>
    <s v="17:58:11"/>
    <x v="4"/>
    <s v="12 km/h"/>
    <n v="72"/>
    <n v="100"/>
    <n v="0"/>
    <s v="0:00:46"/>
    <n v="0.87127500000000002"/>
    <n v="1"/>
    <s v="-----"/>
  </r>
  <r>
    <s v="9.19"/>
    <s v="25.09.2020 17:59:25"/>
    <s v="17:59:25"/>
    <s v="18:00:13"/>
    <x v="4"/>
    <s v="4 km/h"/>
    <n v="64"/>
    <n v="100"/>
    <n v="0"/>
    <s v="0:00:48"/>
    <n v="0.839615"/>
    <n v="1"/>
    <s v="-----"/>
  </r>
  <r>
    <s v="9.20"/>
    <s v="25.09.2020 18:00:29"/>
    <s v="18:00:29"/>
    <s v="18:00:40"/>
    <x v="4"/>
    <s v="15 km/h"/>
    <n v="55"/>
    <n v="100"/>
    <n v="0"/>
    <s v="0:00:11"/>
    <n v="0.143123"/>
    <n v="1"/>
    <s v="-----"/>
  </r>
  <r>
    <s v="9.21"/>
    <s v="25.09.2020 18:00:53"/>
    <s v="18:00:53"/>
    <s v="18:01:16"/>
    <x v="4"/>
    <s v="16 km/h"/>
    <n v="56"/>
    <n v="100"/>
    <n v="0"/>
    <s v="0:00:23"/>
    <n v="0.32179099999999999"/>
    <n v="1"/>
    <s v="-----"/>
  </r>
  <r>
    <s v="9.22"/>
    <s v="25.09.2020 18:01:30"/>
    <s v="18:01:30"/>
    <s v="18:03:09"/>
    <x v="4"/>
    <s v="17 km/h"/>
    <n v="77"/>
    <n v="100"/>
    <n v="0"/>
    <s v="0:01:39"/>
    <n v="1.9675400000000001"/>
    <n v="1"/>
    <s v="-----"/>
  </r>
  <r>
    <s v="9.23"/>
    <s v="25.09.2020 18:06:14"/>
    <s v="18:06:14"/>
    <s v="18:07:06"/>
    <x v="4"/>
    <s v="13 km/h"/>
    <n v="53"/>
    <n v="100"/>
    <n v="0"/>
    <s v="0:00:52"/>
    <n v="0.71660999999999997"/>
    <n v="1"/>
    <s v="-----"/>
  </r>
  <r>
    <s v="9.24"/>
    <s v="25.09.2020 18:16:33"/>
    <s v="18:16:33"/>
    <s v="18:17:29"/>
    <x v="5"/>
    <s v="21 km/h"/>
    <n v="101"/>
    <n v="2000"/>
    <n v="0"/>
    <s v="0:00:56"/>
    <n v="1.461471"/>
    <n v="1"/>
    <s v="-----"/>
  </r>
  <r>
    <s v="9.25"/>
    <s v="25.09.2020 18:29:23"/>
    <s v="18:29:23"/>
    <s v="18:31:34"/>
    <x v="7"/>
    <s v="35 km/h"/>
    <n v="85"/>
    <n v="25000"/>
    <n v="0"/>
    <s v="0:02:11"/>
    <n v="2.5019420000000001"/>
    <n v="1"/>
    <s v="-----"/>
  </r>
  <r>
    <s v="9.26"/>
    <s v="25.09.2020 18:38:40"/>
    <s v="18:38:40"/>
    <s v="18:40:03"/>
    <x v="7"/>
    <s v="42 km/h"/>
    <n v="92"/>
    <n v="15000"/>
    <n v="0"/>
    <s v="0:01:23"/>
    <n v="1.8687039999999999"/>
    <n v="1"/>
    <s v="-----"/>
  </r>
  <r>
    <s v="9.27"/>
    <s v="25.09.2020 18:40:07"/>
    <s v="18:40:07"/>
    <s v="18:40:43"/>
    <x v="4"/>
    <s v="9 km/h"/>
    <n v="99"/>
    <n v="100"/>
    <n v="0"/>
    <s v="0:00:36"/>
    <n v="0.97392699999999999"/>
    <n v="1"/>
    <s v="-----"/>
  </r>
  <r>
    <s v="9.28"/>
    <s v="25.09.2020 18:41:03"/>
    <s v="18:41:03"/>
    <s v="18:41:18"/>
    <x v="4"/>
    <s v="6 km/h"/>
    <n v="86"/>
    <n v="100"/>
    <n v="0"/>
    <s v="0:00:15"/>
    <n v="0.35369"/>
    <n v="1"/>
    <s v="-----"/>
  </r>
  <r>
    <s v="9.29"/>
    <s v="25.09.2020 18:43:52"/>
    <s v="18:43:52"/>
    <s v="18:44:15"/>
    <x v="4"/>
    <s v="12 km/h"/>
    <n v="72"/>
    <n v="100"/>
    <n v="0"/>
    <s v="0:00:23"/>
    <n v="0.439639"/>
    <n v="1"/>
    <s v="-----"/>
  </r>
  <r>
    <s v="9.30"/>
    <s v="25.09.2020 18:44:26"/>
    <s v="18:44:26"/>
    <s v="18:45:13"/>
    <x v="5"/>
    <s v="29 km/h"/>
    <n v="89"/>
    <n v="2000"/>
    <n v="0"/>
    <s v="0:00:47"/>
    <n v="1.0308679999999999"/>
    <n v="1"/>
    <s v="-----"/>
  </r>
  <r>
    <s v="9.31"/>
    <s v="25.09.2020 18:45:45"/>
    <s v="18:45:45"/>
    <s v="18:46:29"/>
    <x v="4"/>
    <s v="16 km/h"/>
    <n v="76"/>
    <n v="100"/>
    <n v="0"/>
    <s v="0:00:44"/>
    <n v="0.88018799999999997"/>
    <n v="1"/>
    <s v="-----"/>
  </r>
  <r>
    <s v="9.32"/>
    <s v="25.09.2020 18:48:37"/>
    <s v="18:48:37"/>
    <s v="18:49:26"/>
    <x v="5"/>
    <s v="26 km/h"/>
    <n v="86"/>
    <n v="2000"/>
    <n v="0"/>
    <s v="0:00:49"/>
    <n v="1.0891409999999999"/>
    <n v="1"/>
    <s v="-----"/>
  </r>
  <r>
    <s v="9.33"/>
    <s v="25.09.2020 18:49:30"/>
    <s v="18:49:30"/>
    <s v="18:49:49"/>
    <x v="4"/>
    <s v="3 km/h"/>
    <n v="83"/>
    <n v="100"/>
    <n v="0"/>
    <s v="0:00:19"/>
    <n v="0.43837300000000001"/>
    <n v="1"/>
    <s v="-----"/>
  </r>
  <r>
    <s v="9.34"/>
    <s v="25.09.2020 18:49:59"/>
    <s v="18:49:59"/>
    <s v="18:50:12"/>
    <x v="4"/>
    <s v="13 km/h"/>
    <n v="93"/>
    <n v="100"/>
    <n v="0"/>
    <s v="0:00:13"/>
    <n v="0.33365800000000001"/>
    <n v="1"/>
    <s v="-----"/>
  </r>
  <r>
    <s v="9.35"/>
    <s v="25.09.2020 18:50:25"/>
    <s v="18:50:25"/>
    <s v="18:50:45"/>
    <x v="5"/>
    <s v="29 km/h"/>
    <n v="89"/>
    <n v="2000"/>
    <n v="0"/>
    <s v="0:00:20"/>
    <n v="0.44947300000000001"/>
    <n v="1"/>
    <s v="-----"/>
  </r>
  <r>
    <s v="9.36"/>
    <s v="25.09.2020 18:52:25"/>
    <s v="18:52:25"/>
    <s v="18:52:37"/>
    <x v="4"/>
    <s v="8 km/h"/>
    <n v="68"/>
    <n v="100"/>
    <n v="0"/>
    <s v="0:00:12"/>
    <n v="0.23252600000000001"/>
    <n v="1"/>
    <s v="-----"/>
  </r>
  <r>
    <s v="9.37"/>
    <s v="25.09.2020 18:52:57"/>
    <s v="18:52:57"/>
    <s v="18:54:50"/>
    <x v="7"/>
    <s v="40 km/h"/>
    <n v="100"/>
    <n v="20000"/>
    <n v="0"/>
    <s v="0:01:53"/>
    <n v="2.5737290000000002"/>
    <n v="1"/>
    <s v="-----"/>
  </r>
  <r>
    <s v="9.38"/>
    <s v="25.09.2020 19:01:25"/>
    <s v="19:01:25"/>
    <s v="19:02:42"/>
    <x v="4"/>
    <s v="6 km/h"/>
    <n v="76"/>
    <n v="100"/>
    <n v="0"/>
    <s v="0:01:17"/>
    <n v="1.5748930000000001"/>
    <n v="1"/>
    <s v="-----"/>
  </r>
  <r>
    <s v="9.39"/>
    <s v="25.09.2020 19:11:32"/>
    <s v="19:11:32"/>
    <s v="19:12:31"/>
    <x v="4"/>
    <s v="8 km/h"/>
    <n v="98"/>
    <n v="100"/>
    <n v="0"/>
    <s v="0:00:59"/>
    <n v="1.55928"/>
    <n v="1"/>
    <s v="-----"/>
  </r>
  <r>
    <s v="9.40"/>
    <s v="25.09.2020 19:16:22"/>
    <s v="19:16:22"/>
    <s v="19:16:33"/>
    <x v="4"/>
    <s v="13 km/h"/>
    <n v="73"/>
    <n v="100"/>
    <n v="0"/>
    <s v="0:00:11"/>
    <n v="0.21787100000000001"/>
    <n v="1"/>
    <s v="-----"/>
  </r>
  <r>
    <s v="9.41"/>
    <s v="25.09.2020 19:17:43"/>
    <s v="19:17:43"/>
    <s v="19:18:13"/>
    <x v="4"/>
    <s v="7 km/h"/>
    <n v="67"/>
    <n v="100"/>
    <n v="0"/>
    <s v="0:00:30"/>
    <n v="0.53547500000000003"/>
    <n v="1"/>
    <s v="-----"/>
  </r>
  <r>
    <s v="9.42"/>
    <s v="25.09.2020 19:18:19"/>
    <s v="19:18:19"/>
    <s v="19:18:49"/>
    <x v="4"/>
    <s v="13 km/h"/>
    <n v="68"/>
    <n v="100"/>
    <n v="0"/>
    <s v="0:00:30"/>
    <n v="0.56168600000000002"/>
    <n v="1"/>
    <s v="-----"/>
  </r>
  <r>
    <s v="9.43"/>
    <s v="25.09.2020 19:18:55"/>
    <s v="19:18:55"/>
    <s v="19:20:04"/>
    <x v="5"/>
    <s v="30 km/h"/>
    <n v="70"/>
    <n v="2000"/>
    <n v="0"/>
    <s v="0:01:09"/>
    <n v="1.252672"/>
    <n v="1"/>
    <s v="-----"/>
  </r>
  <r>
    <s v="9.44"/>
    <s v="25.09.2020 19:46:18"/>
    <s v="19:46:18"/>
    <s v="19:46:44"/>
    <x v="4"/>
    <s v="12 km/h"/>
    <n v="92"/>
    <n v="100"/>
    <n v="0"/>
    <s v="0:00:26"/>
    <n v="0.651752"/>
    <n v="1"/>
    <s v="-----"/>
  </r>
  <r>
    <s v="9.45"/>
    <s v="25.09.2020 19:56:18"/>
    <s v="19:56:18"/>
    <s v="19:57:14"/>
    <x v="5"/>
    <s v="21 km/h"/>
    <n v="81"/>
    <n v="2000"/>
    <n v="0"/>
    <s v="0:00:56"/>
    <n v="1.1968650000000001"/>
    <n v="1"/>
    <s v="-----"/>
  </r>
  <r>
    <s v="9.46"/>
    <s v="25.09.2020 19:57:23"/>
    <s v="19:57:23"/>
    <s v="19:58:24"/>
    <x v="5"/>
    <s v="21 km/h"/>
    <n v="81"/>
    <n v="2000"/>
    <n v="0"/>
    <s v="0:01:01"/>
    <n v="1.2277400000000001"/>
    <n v="1"/>
    <s v="-----"/>
  </r>
  <r>
    <s v="9.47"/>
    <s v="25.09.2020 19:58:30"/>
    <s v="19:58:30"/>
    <s v="19:59:11"/>
    <x v="4"/>
    <s v="16 km/h"/>
    <n v="66"/>
    <n v="100"/>
    <n v="0"/>
    <s v="0:00:41"/>
    <n v="0.66525400000000001"/>
    <n v="1"/>
    <s v="-----"/>
  </r>
  <r>
    <s v="9.48"/>
    <s v="25.09.2020 20:16:24"/>
    <s v="20:16:24"/>
    <s v="20:17:35"/>
    <x v="4"/>
    <s v="4 km/h"/>
    <n v="64"/>
    <n v="100"/>
    <n v="0"/>
    <s v="0:01:11"/>
    <n v="1.259228"/>
    <n v="1"/>
    <s v="-----"/>
  </r>
  <r>
    <s v="9.49"/>
    <s v="25.09.2020 20:21:04"/>
    <s v="20:21:04"/>
    <s v="20:22:07"/>
    <x v="4"/>
    <s v="16 km/h"/>
    <n v="76"/>
    <n v="100"/>
    <n v="0"/>
    <s v="0:01:03"/>
    <n v="1.208159"/>
    <n v="1"/>
    <s v="-----"/>
  </r>
  <r>
    <s v="9.50"/>
    <s v="25.09.2020 20:33:22"/>
    <s v="20:33:22"/>
    <s v="20:33:44"/>
    <x v="4"/>
    <s v="13 km/h"/>
    <n v="73"/>
    <n v="100"/>
    <n v="0"/>
    <s v="0:00:22"/>
    <n v="0.44275500000000001"/>
    <n v="1"/>
    <s v="-----"/>
  </r>
  <r>
    <s v="9.51"/>
    <s v="25.09.2020 20:45:06"/>
    <s v="20:45:06"/>
    <s v="20:46:54"/>
    <x v="5"/>
    <s v="22 km/h"/>
    <n v="82"/>
    <n v="2000"/>
    <n v="0"/>
    <s v="0:01:48"/>
    <n v="2.237924"/>
    <n v="1"/>
    <s v="-----"/>
  </r>
  <r>
    <s v="9.52"/>
    <s v="25.09.2020 20:47:24"/>
    <s v="20:47:24"/>
    <s v="20:47:37"/>
    <x v="4"/>
    <s v="12 km/h"/>
    <n v="67"/>
    <n v="100"/>
    <n v="0"/>
    <s v="0:00:13"/>
    <n v="0.21368400000000001"/>
    <n v="1"/>
    <s v="-----"/>
  </r>
  <r>
    <s v="9.53"/>
    <s v="25.09.2020 21:07:39"/>
    <s v="21:07:39"/>
    <s v="21:08:10"/>
    <x v="4"/>
    <s v="2 km/h"/>
    <n v="62"/>
    <n v="100"/>
    <n v="0"/>
    <s v="0:00:31"/>
    <n v="0.53431700000000004"/>
    <n v="1"/>
    <s v="-----"/>
  </r>
  <r>
    <s v="9.54"/>
    <s v="25.09.2020 21:08:36"/>
    <s v="21:08:36"/>
    <s v="21:08:48"/>
    <x v="4"/>
    <s v="2 km/h"/>
    <n v="62"/>
    <n v="100"/>
    <n v="0"/>
    <s v="0:00:12"/>
    <n v="0.20579"/>
    <n v="1"/>
    <s v="-----"/>
  </r>
  <r>
    <s v="9.55"/>
    <s v="25.09.2020 21:09:21"/>
    <s v="21:09:21"/>
    <s v="21:10:15"/>
    <x v="4"/>
    <s v="7 km/h"/>
    <n v="67"/>
    <n v="100"/>
    <n v="0"/>
    <s v="0:00:54"/>
    <n v="0.97770400000000002"/>
    <n v="1"/>
    <s v="-----"/>
  </r>
  <r>
    <s v="9.56"/>
    <s v="25.09.2020 21:11:31"/>
    <s v="21:11:31"/>
    <s v="21:12:13"/>
    <x v="4"/>
    <s v="4 km/h"/>
    <n v="64"/>
    <n v="100"/>
    <n v="0"/>
    <s v="0:00:42"/>
    <n v="0.73417500000000002"/>
    <n v="1"/>
    <s v="-----"/>
  </r>
  <r>
    <s v="9.57"/>
    <s v="25.09.2020 21:30:13"/>
    <s v="21:30:13"/>
    <s v="21:31:16"/>
    <x v="4"/>
    <s v="14 km/h"/>
    <n v="94"/>
    <n v="100"/>
    <n v="0"/>
    <s v="0:01:03"/>
    <n v="1.5650790000000001"/>
    <n v="1"/>
    <s v="-----"/>
  </r>
  <r>
    <s v="9.58"/>
    <s v="25.09.2020 21:36:32"/>
    <s v="21:36:32"/>
    <s v="21:37:58"/>
    <x v="4"/>
    <s v="9 km/h"/>
    <n v="89"/>
    <n v="100"/>
    <n v="0"/>
    <s v="0:01:26"/>
    <n v="2.0301610000000001"/>
    <n v="1"/>
    <s v="-----"/>
  </r>
  <r>
    <s v="9.59"/>
    <s v="25.09.2020 21:38:03"/>
    <s v="21:38:03"/>
    <s v="21:38:37"/>
    <x v="4"/>
    <s v="19 km/h"/>
    <n v="79"/>
    <n v="100"/>
    <n v="0"/>
    <s v="0:00:34"/>
    <n v="0.63856400000000002"/>
    <n v="1"/>
    <s v="-----"/>
  </r>
  <r>
    <s v="9.60"/>
    <s v="25.09.2020 21:43:47"/>
    <s v="21:43:47"/>
    <s v="21:44:28"/>
    <x v="4"/>
    <s v="2 km/h"/>
    <n v="62"/>
    <n v="100"/>
    <n v="0"/>
    <s v="0:00:41"/>
    <n v="0.72480800000000001"/>
    <n v="1"/>
    <s v="-----"/>
  </r>
  <r>
    <s v="9.61"/>
    <s v="25.09.2020 21:44:53"/>
    <s v="21:44:53"/>
    <s v="21:45:05"/>
    <x v="4"/>
    <s v="1 km/h"/>
    <n v="61"/>
    <n v="100"/>
    <n v="0"/>
    <s v="0:00:12"/>
    <n v="0.20488799999999999"/>
    <n v="1"/>
    <s v="-----"/>
  </r>
  <r>
    <s v="9.62"/>
    <s v="25.09.2020 21:47:08"/>
    <s v="21:47:08"/>
    <s v="21:47:23"/>
    <x v="4"/>
    <s v="2 km/h"/>
    <n v="82"/>
    <n v="100"/>
    <n v="0"/>
    <s v="0:00:15"/>
    <n v="0.345609"/>
    <n v="1"/>
    <s v="-----"/>
  </r>
  <r>
    <s v="9.63"/>
    <s v="25.09.2020 21:47:53"/>
    <s v="21:47:53"/>
    <s v="21:50:31"/>
    <x v="5"/>
    <s v="21 km/h"/>
    <n v="81"/>
    <n v="2000"/>
    <n v="0"/>
    <s v="0:02:38"/>
    <n v="3.3740269999999999"/>
    <n v="1"/>
    <s v="-----"/>
  </r>
  <r>
    <s v="9.64"/>
    <s v="25.09.2020 21:53:08"/>
    <s v="21:53:08"/>
    <s v="21:53:57"/>
    <x v="4"/>
    <s v="10 km/h"/>
    <n v="70"/>
    <n v="100"/>
    <n v="0"/>
    <s v="0:00:49"/>
    <n v="0.94616900000000004"/>
    <n v="1"/>
    <s v="-----"/>
  </r>
  <r>
    <s v="9.65"/>
    <s v="25.09.2020 21:55:21"/>
    <s v="21:55:21"/>
    <s v="21:55:39"/>
    <x v="4"/>
    <s v="2 km/h"/>
    <n v="62"/>
    <n v="100"/>
    <n v="0"/>
    <s v="0:00:18"/>
    <n v="0.30903599999999998"/>
    <n v="1"/>
    <s v="-----"/>
  </r>
  <r>
    <s v="9.66"/>
    <s v="25.09.2020 22:24:47"/>
    <s v="22:24:47"/>
    <s v="22:25:06"/>
    <x v="4"/>
    <s v="9 km/h"/>
    <n v="64"/>
    <n v="100"/>
    <n v="0"/>
    <s v="0:00:19"/>
    <n v="0.31543300000000002"/>
    <n v="1"/>
    <s v="-----"/>
  </r>
  <r>
    <s v="9.67"/>
    <s v="25.09.2020 22:25:12"/>
    <s v="22:25:12"/>
    <s v="22:26:54"/>
    <x v="4"/>
    <s v="12 km/h"/>
    <n v="72"/>
    <n v="100"/>
    <n v="0"/>
    <s v="0:01:42"/>
    <n v="1.9090800000000001"/>
    <n v="1"/>
    <s v="-----"/>
  </r>
  <r>
    <s v="9.68"/>
    <s v="25.09.2020 22:27:07"/>
    <s v="22:27:07"/>
    <s v="22:27:25"/>
    <x v="4"/>
    <s v="1 km/h"/>
    <n v="61"/>
    <n v="100"/>
    <n v="0"/>
    <s v="0:00:18"/>
    <n v="0.31426900000000002"/>
    <n v="1"/>
    <s v="-----"/>
  </r>
  <r>
    <s v="9.69"/>
    <s v="25.09.2020 22:38:20"/>
    <s v="22:38:20"/>
    <s v="22:39:31"/>
    <x v="4"/>
    <s v="6 km/h"/>
    <n v="66"/>
    <n v="100"/>
    <n v="0"/>
    <s v="0:01:11"/>
    <n v="1.300325"/>
    <n v="1"/>
    <s v="-----"/>
  </r>
  <r>
    <s v="9.70"/>
    <s v="25.09.2020 22:41:31"/>
    <s v="22:41:31"/>
    <s v="22:41:49"/>
    <x v="5"/>
    <s v="22 km/h"/>
    <n v="62"/>
    <n v="2000"/>
    <n v="0"/>
    <s v="0:00:18"/>
    <n v="0.31080099999999999"/>
    <n v="1"/>
    <s v="-----"/>
  </r>
  <r>
    <s v="9.71"/>
    <s v="25.09.2020 22:41:55"/>
    <s v="22:41:55"/>
    <s v="22:42:19"/>
    <x v="4"/>
    <s v="3 km/h"/>
    <n v="63"/>
    <n v="100"/>
    <n v="0"/>
    <s v="0:00:24"/>
    <n v="0.41876000000000002"/>
    <n v="1"/>
    <s v="-----"/>
  </r>
  <r>
    <s v="9.72"/>
    <s v="25.09.2020 22:43:58"/>
    <s v="22:43:58"/>
    <s v="22:44:42"/>
    <x v="5"/>
    <s v="21 km/h"/>
    <n v="81"/>
    <n v="2000"/>
    <n v="0"/>
    <s v="0:00:44"/>
    <n v="0.97113000000000005"/>
    <n v="1"/>
    <s v="-----"/>
  </r>
  <r>
    <s v="9.73"/>
    <s v="25.09.2020 23:09:45"/>
    <s v="23:09:45"/>
    <s v="23:11:23"/>
    <x v="7"/>
    <s v="32 km/h"/>
    <n v="82"/>
    <n v="20000"/>
    <n v="0"/>
    <s v="0:01:38"/>
    <n v="1.6716219999999999"/>
    <n v="1"/>
    <s v="-----"/>
  </r>
  <r>
    <s v="9.74"/>
    <s v="25.09.2020 23:11:28"/>
    <s v="23:11:28"/>
    <s v="23:13:35"/>
    <x v="4"/>
    <s v="15 km/h"/>
    <n v="95"/>
    <n v="100"/>
    <n v="0"/>
    <s v="0:02:07"/>
    <n v="3.1920489999999999"/>
    <n v="1"/>
    <s v="-----"/>
  </r>
  <r>
    <s v="9.75"/>
    <s v="25.09.2020 23:22:44"/>
    <s v="23:22:44"/>
    <s v="23:24:06"/>
    <x v="4"/>
    <s v="9 km/h"/>
    <n v="69"/>
    <n v="100"/>
    <n v="0"/>
    <s v="0:01:22"/>
    <n v="1.4888980000000001"/>
    <n v="1"/>
    <s v="-----"/>
  </r>
  <r>
    <s v="9.76"/>
    <s v="25.09.2020 23:24:19"/>
    <s v="23:24:19"/>
    <s v="23:24:47"/>
    <x v="4"/>
    <s v="10 km/h"/>
    <n v="70"/>
    <n v="100"/>
    <n v="0"/>
    <s v="0:00:28"/>
    <n v="0.51944999999999997"/>
    <n v="1"/>
    <s v="-----"/>
  </r>
  <r>
    <s v="10"/>
    <s v="26.09.2020"/>
    <s v="04:02:30"/>
    <s v="17:04:28"/>
    <x v="0"/>
    <s v="-----"/>
    <n v="77"/>
    <n v="17.914148000000001"/>
    <n v="5.9"/>
    <s v="10:44:32"/>
    <n v="541.47146499999997"/>
    <n v="28"/>
    <s v="-----"/>
  </r>
  <r>
    <s v="10.1"/>
    <s v="26.09.2020 04:10:59"/>
    <s v="04:10:59"/>
    <s v="04:11:24"/>
    <x v="4"/>
    <s v="6 km/h"/>
    <n v="46"/>
    <n v="100"/>
    <n v="0"/>
    <s v="0:00:25"/>
    <n v="0.30751000000000001"/>
    <n v="1"/>
    <s v="-----"/>
  </r>
  <r>
    <s v="10.2"/>
    <s v="26.09.2020 04:17:36"/>
    <s v="04:17:36"/>
    <s v="04:18:17"/>
    <x v="4"/>
    <s v="10 km/h"/>
    <n v="70"/>
    <n v="100"/>
    <n v="0"/>
    <s v="0:00:41"/>
    <n v="0.77742800000000001"/>
    <n v="1"/>
    <s v="-----"/>
  </r>
  <r>
    <s v="10.3"/>
    <s v="26.09.2020 04:18:57"/>
    <s v="04:18:57"/>
    <s v="04:19:39"/>
    <x v="5"/>
    <s v="27 km/h"/>
    <n v="62"/>
    <n v="2000"/>
    <n v="0"/>
    <s v="0:00:42"/>
    <n v="0.69007499999999999"/>
    <n v="1"/>
    <s v="-----"/>
  </r>
  <r>
    <s v="10.4"/>
    <s v="26.09.2020 04:20:36"/>
    <s v="04:20:36"/>
    <s v="04:20:59"/>
    <x v="5"/>
    <s v="28 km/h"/>
    <n v="63"/>
    <n v="2000"/>
    <n v="0"/>
    <s v="0:00:23"/>
    <n v="0.32592500000000002"/>
    <n v="1"/>
    <s v="-----"/>
  </r>
  <r>
    <s v="10.5"/>
    <s v="26.09.2020 04:35:44"/>
    <s v="04:35:44"/>
    <s v="04:36:10"/>
    <x v="5"/>
    <s v="27 km/h"/>
    <n v="62"/>
    <n v="2000"/>
    <n v="0"/>
    <s v="0:00:26"/>
    <n v="0.432363"/>
    <n v="1"/>
    <s v="-----"/>
  </r>
  <r>
    <s v="10.6"/>
    <s v="26.09.2020 04:38:34"/>
    <s v="04:38:34"/>
    <s v="04:38:46"/>
    <x v="4"/>
    <s v="4 km/h"/>
    <n v="64"/>
    <n v="100"/>
    <n v="0"/>
    <s v="0:00:12"/>
    <n v="0.21077199999999999"/>
    <n v="1"/>
    <s v="-----"/>
  </r>
  <r>
    <s v="10.7"/>
    <s v="26.09.2020 05:15:00"/>
    <s v="05:15:00"/>
    <s v="05:15:37"/>
    <x v="4"/>
    <s v="12 km/h"/>
    <n v="67"/>
    <n v="100"/>
    <n v="0"/>
    <s v="0:00:37"/>
    <n v="0.64902099999999996"/>
    <n v="1"/>
    <s v="-----"/>
  </r>
  <r>
    <s v="10.8"/>
    <s v="26.09.2020 05:40:53"/>
    <s v="05:40:53"/>
    <s v="05:41:29"/>
    <x v="4"/>
    <s v="17 km/h"/>
    <n v="77"/>
    <n v="100"/>
    <n v="0"/>
    <s v="0:00:36"/>
    <n v="0.74574499999999999"/>
    <n v="1"/>
    <s v="-----"/>
  </r>
  <r>
    <s v="10.9"/>
    <s v="26.09.2020 05:45:11"/>
    <s v="05:45:11"/>
    <s v="05:52:58"/>
    <x v="4"/>
    <s v="10 km/h"/>
    <n v="65"/>
    <n v="100"/>
    <n v="0"/>
    <s v="0:07:47"/>
    <n v="7.999104"/>
    <n v="1"/>
    <s v="-----"/>
  </r>
  <r>
    <s v="10.10"/>
    <s v="26.09.2020 06:11:38"/>
    <s v="06:11:38"/>
    <s v="06:11:56"/>
    <x v="4"/>
    <s v="16 km/h"/>
    <n v="66"/>
    <n v="100"/>
    <n v="0"/>
    <s v="0:00:18"/>
    <n v="0.32363700000000001"/>
    <n v="1"/>
    <s v="-----"/>
  </r>
  <r>
    <s v="10.11"/>
    <s v="26.09.2020 06:12:53"/>
    <s v="06:12:53"/>
    <s v="06:14:39"/>
    <x v="4"/>
    <s v="18 km/h"/>
    <n v="73"/>
    <n v="100"/>
    <n v="0"/>
    <s v="0:01:46"/>
    <n v="2.0462189999999998"/>
    <n v="1"/>
    <s v="-----"/>
  </r>
  <r>
    <s v="10.12"/>
    <s v="26.09.2020 06:16:13"/>
    <s v="06:16:13"/>
    <s v="06:18:30"/>
    <x v="4"/>
    <s v="7 km/h"/>
    <n v="67"/>
    <n v="100"/>
    <n v="0"/>
    <s v="0:02:17"/>
    <n v="2.4857800000000001"/>
    <n v="1"/>
    <s v="-----"/>
  </r>
  <r>
    <s v="10.13"/>
    <s v="26.09.2020 06:32:11"/>
    <s v="06:32:11"/>
    <s v="06:33:07"/>
    <x v="4"/>
    <s v="12 km/h"/>
    <n v="72"/>
    <n v="100"/>
    <n v="0"/>
    <s v="0:00:56"/>
    <n v="1.1171"/>
    <n v="1"/>
    <s v="-----"/>
  </r>
  <r>
    <s v="10.14"/>
    <s v="26.09.2020 06:35:42"/>
    <s v="06:35:42"/>
    <s v="06:35:56"/>
    <x v="4"/>
    <s v="11 km/h"/>
    <n v="56"/>
    <n v="100"/>
    <n v="0"/>
    <s v="0:00:14"/>
    <n v="0.20653099999999999"/>
    <n v="1"/>
    <s v="-----"/>
  </r>
  <r>
    <s v="10.15"/>
    <s v="26.09.2020 06:45:00"/>
    <s v="06:45:00"/>
    <s v="06:45:37"/>
    <x v="4"/>
    <s v="19 km/h"/>
    <n v="54"/>
    <n v="100"/>
    <n v="0"/>
    <s v="0:00:37"/>
    <n v="0.52588999999999997"/>
    <n v="1"/>
    <s v="-----"/>
  </r>
  <r>
    <s v="10.16"/>
    <s v="26.09.2020 07:32:22"/>
    <s v="07:32:22"/>
    <s v="07:32:24"/>
    <x v="3"/>
    <s v="0.17 g"/>
    <n v="51"/>
    <n v="500"/>
    <n v="0"/>
    <s v="0:00:02"/>
    <n v="2.8457E-2"/>
    <n v="1"/>
    <s v="-----"/>
  </r>
  <r>
    <s v="10.17"/>
    <s v="26.09.2020 08:01:06"/>
    <s v="08:01:06"/>
    <s v="08:01:23"/>
    <x v="4"/>
    <s v="11 km/h"/>
    <n v="46"/>
    <n v="100"/>
    <n v="0"/>
    <s v="0:00:17"/>
    <n v="0.20993400000000001"/>
    <n v="1"/>
    <s v="-----"/>
  </r>
  <r>
    <s v="10.18"/>
    <s v="26.09.2020 08:14:35"/>
    <s v="08:14:35"/>
    <s v="08:15:16"/>
    <x v="4"/>
    <s v="7 km/h"/>
    <n v="52"/>
    <n v="100"/>
    <n v="0"/>
    <s v="0:00:41"/>
    <n v="0.57389900000000005"/>
    <n v="1"/>
    <s v="-----"/>
  </r>
  <r>
    <s v="10.19"/>
    <s v="26.09.2020 08:50:42"/>
    <s v="08:50:42"/>
    <s v="08:53:47"/>
    <x v="4"/>
    <s v="12 km/h"/>
    <n v="57"/>
    <n v="100"/>
    <n v="0"/>
    <s v="0:03:05"/>
    <n v="2.7888549999999999"/>
    <n v="1"/>
    <s v="-----"/>
  </r>
  <r>
    <s v="10.20"/>
    <s v="26.09.2020 08:55:01"/>
    <s v="08:55:01"/>
    <s v="08:56:33"/>
    <x v="4"/>
    <s v="14 km/h"/>
    <n v="59"/>
    <n v="100"/>
    <n v="0"/>
    <s v="0:01:32"/>
    <n v="1.4041349999999999"/>
    <n v="1"/>
    <s v="-----"/>
  </r>
  <r>
    <s v="10.21"/>
    <s v="26.09.2020 08:57:36"/>
    <s v="08:57:36"/>
    <s v="08:57:51"/>
    <x v="4"/>
    <s v="10 km/h"/>
    <n v="55"/>
    <n v="100"/>
    <n v="0"/>
    <s v="0:00:15"/>
    <n v="0.215645"/>
    <n v="1"/>
    <s v="-----"/>
  </r>
  <r>
    <s v="10.22"/>
    <s v="26.09.2020 10:46:49"/>
    <s v="10:46:49"/>
    <s v="10:47:01"/>
    <x v="4"/>
    <s v="3 km/h"/>
    <n v="63"/>
    <n v="100"/>
    <n v="0"/>
    <s v="0:00:12"/>
    <n v="0.211808"/>
    <n v="1"/>
    <s v="-----"/>
  </r>
  <r>
    <s v="10.23"/>
    <s v="26.09.2020 10:57:52"/>
    <s v="10:57:52"/>
    <s v="10:58:53"/>
    <x v="4"/>
    <s v="13 km/h"/>
    <n v="63"/>
    <n v="100"/>
    <n v="0"/>
    <s v="0:01:01"/>
    <n v="1.0150349999999999"/>
    <n v="1"/>
    <s v="-----"/>
  </r>
  <r>
    <s v="10.24"/>
    <s v="26.09.2020 11:02:08"/>
    <s v="11:02:08"/>
    <s v="11:02:44"/>
    <x v="4"/>
    <s v="11 km/h"/>
    <n v="71"/>
    <n v="100"/>
    <n v="0"/>
    <s v="0:00:36"/>
    <n v="0.68318400000000001"/>
    <n v="1"/>
    <s v="-----"/>
  </r>
  <r>
    <s v="10.25"/>
    <s v="26.09.2020 11:02:50"/>
    <s v="11:02:50"/>
    <s v="11:02:53"/>
    <x v="3"/>
    <s v="0.18 g"/>
    <n v="52"/>
    <n v="500"/>
    <n v="0"/>
    <s v="0:00:03"/>
    <n v="4.4165000000000003E-2"/>
    <n v="1"/>
    <s v="-----"/>
  </r>
  <r>
    <s v="10.26"/>
    <s v="26.09.2020 11:15:36"/>
    <s v="11:15:36"/>
    <s v="11:16:25"/>
    <x v="4"/>
    <s v="7 km/h"/>
    <n v="67"/>
    <n v="100"/>
    <n v="0"/>
    <s v="0:00:49"/>
    <n v="0.86156200000000005"/>
    <n v="1"/>
    <s v="-----"/>
  </r>
  <r>
    <s v="10.27"/>
    <s v="26.09.2020 11:16:38"/>
    <s v="11:16:38"/>
    <s v="11:17:25"/>
    <x v="4"/>
    <s v="4 km/h"/>
    <n v="64"/>
    <n v="100"/>
    <n v="0"/>
    <s v="0:00:47"/>
    <n v="0.85604400000000003"/>
    <n v="1"/>
    <s v="-----"/>
  </r>
  <r>
    <s v="10.28"/>
    <s v="26.09.2020 11:45:46"/>
    <s v="11:45:46"/>
    <s v="11:45:48"/>
    <x v="6"/>
    <s v="0.17 g"/>
    <n v="13"/>
    <n v="500"/>
    <n v="0"/>
    <s v="0:00:02"/>
    <n v="9.2580000000000006E-3"/>
    <n v="1"/>
    <s v="-----"/>
  </r>
  <r>
    <s v="11"/>
    <s v="28.09.2020"/>
    <s v="09:43:01"/>
    <s v="15:53:42"/>
    <x v="0"/>
    <s v="-----"/>
    <n v="29"/>
    <n v="4.8153379999999997"/>
    <n v="5.9"/>
    <s v="3:17:12"/>
    <n v="103.834868"/>
    <n v="1"/>
    <s v="-----"/>
  </r>
  <r>
    <s v="11.1"/>
    <s v="28.09.2020 09:50:24"/>
    <s v="09:50:24"/>
    <s v="09:50:26"/>
    <x v="6"/>
    <s v="0.18 g"/>
    <n v="29"/>
    <n v="500"/>
    <n v="0"/>
    <s v="0:00:02"/>
    <n v="2.2773000000000002E-2"/>
    <n v="1"/>
    <s v="-----"/>
  </r>
  <r>
    <s v="12"/>
    <s v="29.09.2020"/>
    <s v="07:50:22"/>
    <s v="15:41:46"/>
    <x v="0"/>
    <s v="-----"/>
    <n v="73"/>
    <n v="6.8792879999999998"/>
    <n v="5.9"/>
    <s v="2:19:41"/>
    <n v="101.754722"/>
    <n v="3"/>
    <s v="-----"/>
  </r>
  <r>
    <s v="12.1"/>
    <s v="29.09.2020 10:08:25"/>
    <s v="10:08:25"/>
    <s v="10:08:43"/>
    <x v="4"/>
    <s v="8 km/h"/>
    <n v="68"/>
    <n v="100"/>
    <n v="0"/>
    <s v="0:00:18"/>
    <n v="0.32187300000000002"/>
    <n v="1"/>
    <s v="-----"/>
  </r>
  <r>
    <s v="12.2"/>
    <s v="29.09.2020 15:07:19"/>
    <s v="15:07:19"/>
    <s v="15:07:20"/>
    <x v="3"/>
    <s v="0.20 g"/>
    <n v="29"/>
    <n v="500"/>
    <n v="0"/>
    <s v="0:00:01"/>
    <n v="1.1965999999999999E-2"/>
    <n v="1"/>
    <s v="-----"/>
  </r>
  <r>
    <s v="12.3"/>
    <s v="29.09.2020 15:24:33"/>
    <s v="15:24:33"/>
    <s v="15:28:17"/>
    <x v="4"/>
    <s v="13 km/h"/>
    <n v="73"/>
    <n v="100"/>
    <n v="0"/>
    <s v="0:03:44"/>
    <n v="4.0741050000000003"/>
    <n v="1"/>
    <s v="-----"/>
  </r>
  <r>
    <s v="-----"/>
    <s v="Total"/>
    <s v="10:41:59"/>
    <s v="15:41:46"/>
    <x v="0"/>
    <s v="-----"/>
    <n v="104"/>
    <n v="92.155778999999995"/>
    <n v="4.0999999999999996"/>
    <s v="2 días 20:03:34"/>
    <n v="2806.1181110000002"/>
    <n v="191"/>
    <s v="-----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AADBF55-BEBC-42E0-9053-C788E372CC1E}" name="TablaDinámica1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 rowHeaderCaption="Infracción">
  <location ref="F55:G63" firstHeaderRow="1" firstDataRow="1" firstDataCol="1"/>
  <pivotFields count="13">
    <pivotField showAll="0"/>
    <pivotField showAll="0"/>
    <pivotField showAll="0"/>
    <pivotField showAll="0"/>
    <pivotField axis="axisRow" dataField="1" showAll="0">
      <items count="9">
        <item h="1" x="0"/>
        <item x="2"/>
        <item x="5"/>
        <item x="7"/>
        <item x="6"/>
        <item x="3"/>
        <item x="1"/>
        <item x="4"/>
        <item t="default"/>
      </items>
    </pivotField>
    <pivotField showAll="0"/>
    <pivotField numFmtId="165" showAll="0"/>
    <pivotField showAll="0"/>
    <pivotField showAll="0"/>
    <pivotField showAll="0"/>
    <pivotField numFmtId="167" showAll="0"/>
    <pivotField showAll="0"/>
    <pivotField showAll="0"/>
  </pivotFields>
  <rowFields count="1">
    <field x="4"/>
  </rowFields>
  <rowItems count="8"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rowItems>
  <colItems count="1">
    <i/>
  </colItems>
  <dataFields count="1">
    <dataField name="Cant. Infrac." fld="4" subtotal="count" baseField="0" baseItem="0"/>
  </dataFields>
  <formats count="20">
    <format dxfId="19">
      <pivotArea outline="0" collapsedLevelsAreSubtotals="1" fieldPosition="0"/>
    </format>
    <format dxfId="18">
      <pivotArea dataOnly="0" labelOnly="1" outline="0" axis="axisValues" fieldPosition="0"/>
    </format>
    <format dxfId="17">
      <pivotArea type="all" dataOnly="0" outline="0" fieldPosition="0"/>
    </format>
    <format dxfId="16">
      <pivotArea outline="0" collapsedLevelsAreSubtotals="1" fieldPosition="0"/>
    </format>
    <format dxfId="15">
      <pivotArea field="4" type="button" dataOnly="0" labelOnly="1" outline="0" axis="axisRow" fieldPosition="0"/>
    </format>
    <format dxfId="14">
      <pivotArea dataOnly="0" labelOnly="1" fieldPosition="0">
        <references count="1">
          <reference field="4" count="0"/>
        </references>
      </pivotArea>
    </format>
    <format dxfId="13">
      <pivotArea dataOnly="0" labelOnly="1" grandRow="1" outline="0" fieldPosition="0"/>
    </format>
    <format dxfId="12">
      <pivotArea dataOnly="0" labelOnly="1" outline="0" axis="axisValues" fieldPosition="0"/>
    </format>
    <format dxfId="11">
      <pivotArea type="all" dataOnly="0" outline="0" fieldPosition="0"/>
    </format>
    <format dxfId="10">
      <pivotArea outline="0" collapsedLevelsAreSubtotals="1" fieldPosition="0"/>
    </format>
    <format dxfId="9">
      <pivotArea field="4" type="button" dataOnly="0" labelOnly="1" outline="0" axis="axisRow" fieldPosition="0"/>
    </format>
    <format dxfId="8">
      <pivotArea dataOnly="0" labelOnly="1" fieldPosition="0">
        <references count="1">
          <reference field="4" count="0"/>
        </references>
      </pivotArea>
    </format>
    <format dxfId="7">
      <pivotArea dataOnly="0" labelOnly="1" grandRow="1" outline="0" fieldPosition="0"/>
    </format>
    <format dxfId="6">
      <pivotArea dataOnly="0" labelOnly="1" outline="0" axis="axisValues" fieldPosition="0"/>
    </format>
    <format dxfId="5">
      <pivotArea type="all" dataOnly="0" outline="0" fieldPosition="0"/>
    </format>
    <format dxfId="4">
      <pivotArea outline="0" collapsedLevelsAreSubtotals="1" fieldPosition="0"/>
    </format>
    <format dxfId="3">
      <pivotArea field="4" type="button" dataOnly="0" labelOnly="1" outline="0" axis="axisRow" fieldPosition="0"/>
    </format>
    <format dxfId="2">
      <pivotArea dataOnly="0" labelOnly="1" fieldPosition="0">
        <references count="1">
          <reference field="4" count="0"/>
        </references>
      </pivotArea>
    </format>
    <format dxfId="1">
      <pivotArea dataOnly="0" labelOnly="1" grandRow="1" outline="0" fieldPosition="0"/>
    </format>
    <format dxfId="0">
      <pivotArea dataOnly="0" labelOnly="1" outline="0" axis="axisValues" fieldPosition="0"/>
    </format>
  </formats>
  <pivotTableStyleInfo name="PivotStyleLight14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ivotTable" Target="../pivotTables/pivotTable1.xml"/></Relationships>
</file>

<file path=xl/worksheets/_rels/sheet1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google.com/maps?q=-4.91617,-80.69538" TargetMode="External"/><Relationship Id="rId299" Type="http://schemas.openxmlformats.org/officeDocument/2006/relationships/hyperlink" Target="https://www.google.com/maps?q=-4.59306,-81.25873" TargetMode="External"/><Relationship Id="rId21" Type="http://schemas.openxmlformats.org/officeDocument/2006/relationships/hyperlink" Target="https://www.google.com/maps?q=-12.07207,-76.98498" TargetMode="External"/><Relationship Id="rId63" Type="http://schemas.openxmlformats.org/officeDocument/2006/relationships/hyperlink" Target="https://www.google.com/maps?q=-10.21767,-78.04492" TargetMode="External"/><Relationship Id="rId159" Type="http://schemas.openxmlformats.org/officeDocument/2006/relationships/hyperlink" Target="https://www.google.com/maps?q=-4.91685,-80.66482" TargetMode="External"/><Relationship Id="rId324" Type="http://schemas.openxmlformats.org/officeDocument/2006/relationships/hyperlink" Target="https://www.google.com/maps?q=-11.01120,-77.60737" TargetMode="External"/><Relationship Id="rId366" Type="http://schemas.openxmlformats.org/officeDocument/2006/relationships/hyperlink" Target="https://www.google.com/maps?q=-4.89922,-80.67161" TargetMode="External"/><Relationship Id="rId170" Type="http://schemas.openxmlformats.org/officeDocument/2006/relationships/hyperlink" Target="https://www.google.com/maps?q=-4.91685,-80.66482" TargetMode="External"/><Relationship Id="rId226" Type="http://schemas.openxmlformats.org/officeDocument/2006/relationships/hyperlink" Target="https://www.google.com/maps?q=-10.21767,-78.04492" TargetMode="External"/><Relationship Id="rId268" Type="http://schemas.openxmlformats.org/officeDocument/2006/relationships/hyperlink" Target="https://www.google.com/maps?q=-11.42290,-77.36834" TargetMode="External"/><Relationship Id="rId32" Type="http://schemas.openxmlformats.org/officeDocument/2006/relationships/hyperlink" Target="https://www.google.com/maps?q=-11.88287,-77.06793" TargetMode="External"/><Relationship Id="rId74" Type="http://schemas.openxmlformats.org/officeDocument/2006/relationships/hyperlink" Target="https://www.google.com/maps?q=-12.06981,-76.98869" TargetMode="External"/><Relationship Id="rId128" Type="http://schemas.openxmlformats.org/officeDocument/2006/relationships/hyperlink" Target="https://www.google.com/maps?q=-8.54645,-78.67482" TargetMode="External"/><Relationship Id="rId335" Type="http://schemas.openxmlformats.org/officeDocument/2006/relationships/hyperlink" Target="https://www.google.com/maps?q=-4.91642,-80.66474" TargetMode="External"/><Relationship Id="rId5" Type="http://schemas.openxmlformats.org/officeDocument/2006/relationships/hyperlink" Target="https://www.google.com/maps?q=-4.59359,-81.25960" TargetMode="External"/><Relationship Id="rId181" Type="http://schemas.openxmlformats.org/officeDocument/2006/relationships/hyperlink" Target="https://www.google.com/maps?q=-4.30354,-81.17076" TargetMode="External"/><Relationship Id="rId237" Type="http://schemas.openxmlformats.org/officeDocument/2006/relationships/hyperlink" Target="https://www.google.com/maps?q=-4.91501,-80.69096" TargetMode="External"/><Relationship Id="rId279" Type="http://schemas.openxmlformats.org/officeDocument/2006/relationships/hyperlink" Target="https://www.google.com/maps?q=-4.89922,-80.67161" TargetMode="External"/><Relationship Id="rId43" Type="http://schemas.openxmlformats.org/officeDocument/2006/relationships/hyperlink" Target="https://www.google.com/maps?q=-12.04020,-76.91992" TargetMode="External"/><Relationship Id="rId139" Type="http://schemas.openxmlformats.org/officeDocument/2006/relationships/hyperlink" Target="https://www.google.com/maps?q=-4.75336,-80.98843" TargetMode="External"/><Relationship Id="rId290" Type="http://schemas.openxmlformats.org/officeDocument/2006/relationships/hyperlink" Target="https://www.google.com/maps?q=-4.92183,-80.69745" TargetMode="External"/><Relationship Id="rId304" Type="http://schemas.openxmlformats.org/officeDocument/2006/relationships/hyperlink" Target="https://www.google.com/maps?q=-12.03922,-76.94862" TargetMode="External"/><Relationship Id="rId346" Type="http://schemas.openxmlformats.org/officeDocument/2006/relationships/hyperlink" Target="https://www.google.com/maps?q=-8.54645,-78.67482" TargetMode="External"/><Relationship Id="rId85" Type="http://schemas.openxmlformats.org/officeDocument/2006/relationships/hyperlink" Target="https://www.google.com/maps?q=-4.59359,-81.25960" TargetMode="External"/><Relationship Id="rId150" Type="http://schemas.openxmlformats.org/officeDocument/2006/relationships/hyperlink" Target="https://www.google.com/maps?q=-12.03878,-76.94862" TargetMode="External"/><Relationship Id="rId192" Type="http://schemas.openxmlformats.org/officeDocument/2006/relationships/hyperlink" Target="https://www.google.com/maps?q=-4.59309,-81.25864" TargetMode="External"/><Relationship Id="rId206" Type="http://schemas.openxmlformats.org/officeDocument/2006/relationships/hyperlink" Target="https://www.google.com/maps?q=-6.53643,-80.02565" TargetMode="External"/><Relationship Id="rId248" Type="http://schemas.openxmlformats.org/officeDocument/2006/relationships/hyperlink" Target="https://www.google.com/maps?q=-12.03888,-76.94860" TargetMode="External"/><Relationship Id="rId12" Type="http://schemas.openxmlformats.org/officeDocument/2006/relationships/hyperlink" Target="https://www.google.com/maps?q=-8.54652,-78.67476" TargetMode="External"/><Relationship Id="rId108" Type="http://schemas.openxmlformats.org/officeDocument/2006/relationships/hyperlink" Target="https://www.google.com/maps?q=-4.59336,-81.25953" TargetMode="External"/><Relationship Id="rId315" Type="http://schemas.openxmlformats.org/officeDocument/2006/relationships/hyperlink" Target="https://www.google.com/maps?q=-4.91642,-80.66474" TargetMode="External"/><Relationship Id="rId357" Type="http://schemas.openxmlformats.org/officeDocument/2006/relationships/hyperlink" Target="https://www.google.com/maps?q=-4.91689,-80.66495" TargetMode="External"/><Relationship Id="rId54" Type="http://schemas.openxmlformats.org/officeDocument/2006/relationships/hyperlink" Target="https://www.google.com/maps?q=-4.12470,-81.06574" TargetMode="External"/><Relationship Id="rId96" Type="http://schemas.openxmlformats.org/officeDocument/2006/relationships/hyperlink" Target="https://www.google.com/maps?q=-6.53643,-80.02565" TargetMode="External"/><Relationship Id="rId161" Type="http://schemas.openxmlformats.org/officeDocument/2006/relationships/hyperlink" Target="https://www.google.com/maps?q=-4.91544,-80.66651" TargetMode="External"/><Relationship Id="rId217" Type="http://schemas.openxmlformats.org/officeDocument/2006/relationships/hyperlink" Target="https://www.google.com/maps?q=-4.04090,-80.95467" TargetMode="External"/><Relationship Id="rId259" Type="http://schemas.openxmlformats.org/officeDocument/2006/relationships/hyperlink" Target="https://www.google.com/maps?q=-4.26755,-81.20527" TargetMode="External"/><Relationship Id="rId23" Type="http://schemas.openxmlformats.org/officeDocument/2006/relationships/hyperlink" Target="https://www.google.com/maps?q=-4.59309,-81.25864" TargetMode="External"/><Relationship Id="rId119" Type="http://schemas.openxmlformats.org/officeDocument/2006/relationships/hyperlink" Target="https://www.google.com/maps?q=-12.06936,-76.98897" TargetMode="External"/><Relationship Id="rId270" Type="http://schemas.openxmlformats.org/officeDocument/2006/relationships/hyperlink" Target="https://www.google.com/maps?q=-12.07170,-77.00361" TargetMode="External"/><Relationship Id="rId326" Type="http://schemas.openxmlformats.org/officeDocument/2006/relationships/hyperlink" Target="https://www.google.com/maps?q=-12.07207,-76.98498" TargetMode="External"/><Relationship Id="rId65" Type="http://schemas.openxmlformats.org/officeDocument/2006/relationships/hyperlink" Target="https://www.google.com/maps?q=-4.26912,-81.20797" TargetMode="External"/><Relationship Id="rId130" Type="http://schemas.openxmlformats.org/officeDocument/2006/relationships/hyperlink" Target="https://www.google.com/maps?q=-12.06936,-76.98887" TargetMode="External"/><Relationship Id="rId368" Type="http://schemas.openxmlformats.org/officeDocument/2006/relationships/hyperlink" Target="https://www.google.com/maps?q=-12.07188,-77.00369" TargetMode="External"/><Relationship Id="rId172" Type="http://schemas.openxmlformats.org/officeDocument/2006/relationships/hyperlink" Target="https://www.google.com/maps?q=-4.26937,-81.20790" TargetMode="External"/><Relationship Id="rId228" Type="http://schemas.openxmlformats.org/officeDocument/2006/relationships/hyperlink" Target="https://www.google.com/maps?q=-11.98095,-76.89415" TargetMode="External"/><Relationship Id="rId281" Type="http://schemas.openxmlformats.org/officeDocument/2006/relationships/hyperlink" Target="https://www.google.com/maps?q=-9.42787,-78.36232" TargetMode="External"/><Relationship Id="rId337" Type="http://schemas.openxmlformats.org/officeDocument/2006/relationships/hyperlink" Target="https://www.google.com/maps?q=-11.98095,-76.89415" TargetMode="External"/><Relationship Id="rId34" Type="http://schemas.openxmlformats.org/officeDocument/2006/relationships/hyperlink" Target="https://www.google.com/maps?q=-6.50286,-80.06966" TargetMode="External"/><Relationship Id="rId76" Type="http://schemas.openxmlformats.org/officeDocument/2006/relationships/hyperlink" Target="https://www.google.com/maps?q=-4.59328,-81.25926" TargetMode="External"/><Relationship Id="rId141" Type="http://schemas.openxmlformats.org/officeDocument/2006/relationships/hyperlink" Target="https://www.google.com/maps?q=-12.03870,-76.94876" TargetMode="External"/><Relationship Id="rId7" Type="http://schemas.openxmlformats.org/officeDocument/2006/relationships/hyperlink" Target="https://www.google.com/maps?q=-12.07224,-76.98913" TargetMode="External"/><Relationship Id="rId183" Type="http://schemas.openxmlformats.org/officeDocument/2006/relationships/hyperlink" Target="https://www.google.com/maps?q=-12.07153,-76.98948" TargetMode="External"/><Relationship Id="rId239" Type="http://schemas.openxmlformats.org/officeDocument/2006/relationships/hyperlink" Target="https://www.google.com/maps?q=-9.42785,-78.36237" TargetMode="External"/><Relationship Id="rId250" Type="http://schemas.openxmlformats.org/officeDocument/2006/relationships/hyperlink" Target="https://www.google.com/maps?q=-4.59336,-81.25953" TargetMode="External"/><Relationship Id="rId292" Type="http://schemas.openxmlformats.org/officeDocument/2006/relationships/hyperlink" Target="https://www.google.com/maps?q=-12.03887,-76.94864" TargetMode="External"/><Relationship Id="rId306" Type="http://schemas.openxmlformats.org/officeDocument/2006/relationships/hyperlink" Target="https://www.google.com/maps?q=-5.17519,-80.67508" TargetMode="External"/><Relationship Id="rId45" Type="http://schemas.openxmlformats.org/officeDocument/2006/relationships/hyperlink" Target="https://www.google.com/maps?q=-12.04718,-77.06206" TargetMode="External"/><Relationship Id="rId87" Type="http://schemas.openxmlformats.org/officeDocument/2006/relationships/hyperlink" Target="https://www.google.com/maps?q=-9.42785,-78.36237" TargetMode="External"/><Relationship Id="rId110" Type="http://schemas.openxmlformats.org/officeDocument/2006/relationships/hyperlink" Target="https://www.google.com/maps?q=-12.07177,-76.98905" TargetMode="External"/><Relationship Id="rId348" Type="http://schemas.openxmlformats.org/officeDocument/2006/relationships/hyperlink" Target="https://www.google.com/maps?q=-12.07231,-76.98926" TargetMode="External"/><Relationship Id="rId152" Type="http://schemas.openxmlformats.org/officeDocument/2006/relationships/hyperlink" Target="https://www.google.com/maps?q=-6.50286,-80.06967" TargetMode="External"/><Relationship Id="rId194" Type="http://schemas.openxmlformats.org/officeDocument/2006/relationships/hyperlink" Target="https://www.google.com/maps?q=-7.08726,-79.53349" TargetMode="External"/><Relationship Id="rId208" Type="http://schemas.openxmlformats.org/officeDocument/2006/relationships/hyperlink" Target="https://www.google.com/maps?q=-4.26938,-81.20794" TargetMode="External"/><Relationship Id="rId261" Type="http://schemas.openxmlformats.org/officeDocument/2006/relationships/hyperlink" Target="https://www.google.com/maps?q=-12.06936,-76.98887" TargetMode="External"/><Relationship Id="rId14" Type="http://schemas.openxmlformats.org/officeDocument/2006/relationships/hyperlink" Target="https://www.google.com/maps?q=-12.07088,-76.98565" TargetMode="External"/><Relationship Id="rId56" Type="http://schemas.openxmlformats.org/officeDocument/2006/relationships/hyperlink" Target="https://www.google.com/maps?q=-4.59322,-81.25939" TargetMode="External"/><Relationship Id="rId317" Type="http://schemas.openxmlformats.org/officeDocument/2006/relationships/hyperlink" Target="https://www.google.com/maps?q=-12.03484,-76.94677" TargetMode="External"/><Relationship Id="rId359" Type="http://schemas.openxmlformats.org/officeDocument/2006/relationships/hyperlink" Target="https://www.google.com/maps?q=-12.03887,-76.94853" TargetMode="External"/><Relationship Id="rId98" Type="http://schemas.openxmlformats.org/officeDocument/2006/relationships/hyperlink" Target="https://www.google.com/maps?q=-4.59357,-81.25962" TargetMode="External"/><Relationship Id="rId121" Type="http://schemas.openxmlformats.org/officeDocument/2006/relationships/hyperlink" Target="https://www.google.com/maps?q=-12.03881,-76.94880" TargetMode="External"/><Relationship Id="rId163" Type="http://schemas.openxmlformats.org/officeDocument/2006/relationships/hyperlink" Target="https://www.google.com/maps?q=-4.26938,-81.20783" TargetMode="External"/><Relationship Id="rId219" Type="http://schemas.openxmlformats.org/officeDocument/2006/relationships/hyperlink" Target="https://www.google.com/maps?q=-7.08726,-79.53349" TargetMode="External"/><Relationship Id="rId370" Type="http://schemas.openxmlformats.org/officeDocument/2006/relationships/hyperlink" Target="https://www.google.com/maps?q=-4.30354,-81.17076" TargetMode="External"/><Relationship Id="rId230" Type="http://schemas.openxmlformats.org/officeDocument/2006/relationships/hyperlink" Target="https://www.google.com/maps?q=-4.59336,-81.25953" TargetMode="External"/><Relationship Id="rId25" Type="http://schemas.openxmlformats.org/officeDocument/2006/relationships/hyperlink" Target="https://www.google.com/maps?q=-4.59341,-81.25960" TargetMode="External"/><Relationship Id="rId67" Type="http://schemas.openxmlformats.org/officeDocument/2006/relationships/hyperlink" Target="https://www.google.com/maps?q=-12.04119,-76.98749" TargetMode="External"/><Relationship Id="rId272" Type="http://schemas.openxmlformats.org/officeDocument/2006/relationships/hyperlink" Target="https://www.google.com/maps?q=-12.05863,-76.94720" TargetMode="External"/><Relationship Id="rId328" Type="http://schemas.openxmlformats.org/officeDocument/2006/relationships/hyperlink" Target="https://www.google.com/maps?q=-7.14327,-79.45966" TargetMode="External"/><Relationship Id="rId132" Type="http://schemas.openxmlformats.org/officeDocument/2006/relationships/hyperlink" Target="https://www.google.com/maps?q=-12.06936,-76.98897" TargetMode="External"/><Relationship Id="rId174" Type="http://schemas.openxmlformats.org/officeDocument/2006/relationships/hyperlink" Target="https://www.google.com/maps?q=-12.06635,-76.99750" TargetMode="External"/><Relationship Id="rId241" Type="http://schemas.openxmlformats.org/officeDocument/2006/relationships/hyperlink" Target="https://www.google.com/maps?q=-12.03864,-76.94798" TargetMode="External"/><Relationship Id="rId15" Type="http://schemas.openxmlformats.org/officeDocument/2006/relationships/hyperlink" Target="https://www.google.com/maps?q=-12.06919,-76.98901" TargetMode="External"/><Relationship Id="rId36" Type="http://schemas.openxmlformats.org/officeDocument/2006/relationships/hyperlink" Target="https://www.google.com/maps?q=-12.07170,-77.00369" TargetMode="External"/><Relationship Id="rId57" Type="http://schemas.openxmlformats.org/officeDocument/2006/relationships/hyperlink" Target="https://www.google.com/maps?q=-12.07226,-76.98923" TargetMode="External"/><Relationship Id="rId262" Type="http://schemas.openxmlformats.org/officeDocument/2006/relationships/hyperlink" Target="https://www.google.com/maps?q=-12.04722,-77.06200" TargetMode="External"/><Relationship Id="rId283" Type="http://schemas.openxmlformats.org/officeDocument/2006/relationships/hyperlink" Target="https://www.google.com/maps?q=-12.03878,-76.94862" TargetMode="External"/><Relationship Id="rId318" Type="http://schemas.openxmlformats.org/officeDocument/2006/relationships/hyperlink" Target="https://www.google.com/maps?q=-12.07170,-77.00361" TargetMode="External"/><Relationship Id="rId339" Type="http://schemas.openxmlformats.org/officeDocument/2006/relationships/hyperlink" Target="https://www.google.com/maps?q=-4.55779,-81.27542" TargetMode="External"/><Relationship Id="rId78" Type="http://schemas.openxmlformats.org/officeDocument/2006/relationships/hyperlink" Target="https://www.google.com/maps?q=-4.59357,-81.25962" TargetMode="External"/><Relationship Id="rId99" Type="http://schemas.openxmlformats.org/officeDocument/2006/relationships/hyperlink" Target="https://www.google.com/maps?q=-4.59359,-81.25960" TargetMode="External"/><Relationship Id="rId101" Type="http://schemas.openxmlformats.org/officeDocument/2006/relationships/hyperlink" Target="https://www.google.com/maps?q=-11.88285,-77.06790" TargetMode="External"/><Relationship Id="rId122" Type="http://schemas.openxmlformats.org/officeDocument/2006/relationships/hyperlink" Target="https://www.google.com/maps?q=-4.85636,-80.73914" TargetMode="External"/><Relationship Id="rId143" Type="http://schemas.openxmlformats.org/officeDocument/2006/relationships/hyperlink" Target="https://www.google.com/maps?q=-12.07181,-77.00379" TargetMode="External"/><Relationship Id="rId164" Type="http://schemas.openxmlformats.org/officeDocument/2006/relationships/hyperlink" Target="https://www.google.com/maps?q=-11.88287,-77.06793" TargetMode="External"/><Relationship Id="rId185" Type="http://schemas.openxmlformats.org/officeDocument/2006/relationships/hyperlink" Target="https://www.google.com/maps?q=-4.92251,-80.69742" TargetMode="External"/><Relationship Id="rId350" Type="http://schemas.openxmlformats.org/officeDocument/2006/relationships/hyperlink" Target="https://www.google.com/maps?q=-4.03200,-80.91918" TargetMode="External"/><Relationship Id="rId9" Type="http://schemas.openxmlformats.org/officeDocument/2006/relationships/hyperlink" Target="https://www.google.com/maps?q=-4.26930,-81.20806" TargetMode="External"/><Relationship Id="rId210" Type="http://schemas.openxmlformats.org/officeDocument/2006/relationships/hyperlink" Target="https://www.google.com/maps?q=-12.04722,-77.06200" TargetMode="External"/><Relationship Id="rId26" Type="http://schemas.openxmlformats.org/officeDocument/2006/relationships/hyperlink" Target="https://www.google.com/maps?q=-12.03887,-76.94864" TargetMode="External"/><Relationship Id="rId231" Type="http://schemas.openxmlformats.org/officeDocument/2006/relationships/hyperlink" Target="https://www.google.com/maps?q=-4.08868,-81.02317" TargetMode="External"/><Relationship Id="rId252" Type="http://schemas.openxmlformats.org/officeDocument/2006/relationships/hyperlink" Target="https://www.google.com/maps?q=-4.26763,-81.20493" TargetMode="External"/><Relationship Id="rId273" Type="http://schemas.openxmlformats.org/officeDocument/2006/relationships/hyperlink" Target="https://www.google.com/maps?q=-7.14327,-79.45966" TargetMode="External"/><Relationship Id="rId294" Type="http://schemas.openxmlformats.org/officeDocument/2006/relationships/hyperlink" Target="https://www.google.com/maps?q=-4.59659,-81.27131" TargetMode="External"/><Relationship Id="rId308" Type="http://schemas.openxmlformats.org/officeDocument/2006/relationships/hyperlink" Target="https://www.google.com/maps?q=-12.03421,-76.94969" TargetMode="External"/><Relationship Id="rId329" Type="http://schemas.openxmlformats.org/officeDocument/2006/relationships/hyperlink" Target="https://www.google.com/maps?q=-4.95312,-80.69703" TargetMode="External"/><Relationship Id="rId47" Type="http://schemas.openxmlformats.org/officeDocument/2006/relationships/hyperlink" Target="https://www.google.com/maps?q=-12.07126,-76.98888" TargetMode="External"/><Relationship Id="rId68" Type="http://schemas.openxmlformats.org/officeDocument/2006/relationships/hyperlink" Target="https://www.google.com/maps?q=-12.07192,-76.98824" TargetMode="External"/><Relationship Id="rId89" Type="http://schemas.openxmlformats.org/officeDocument/2006/relationships/hyperlink" Target="https://www.google.com/maps?q=-12.05863,-76.94720" TargetMode="External"/><Relationship Id="rId112" Type="http://schemas.openxmlformats.org/officeDocument/2006/relationships/hyperlink" Target="https://www.google.com/maps?q=-4.26980,-81.20824" TargetMode="External"/><Relationship Id="rId133" Type="http://schemas.openxmlformats.org/officeDocument/2006/relationships/hyperlink" Target="https://www.google.com/maps?q=-4.58981,-81.25850" TargetMode="External"/><Relationship Id="rId154" Type="http://schemas.openxmlformats.org/officeDocument/2006/relationships/hyperlink" Target="https://www.google.com/maps?q=-11.98764,-77.06445" TargetMode="External"/><Relationship Id="rId175" Type="http://schemas.openxmlformats.org/officeDocument/2006/relationships/hyperlink" Target="https://www.google.com/maps?q=-11.01120,-77.60737" TargetMode="External"/><Relationship Id="rId340" Type="http://schemas.openxmlformats.org/officeDocument/2006/relationships/hyperlink" Target="https://www.google.com/maps?q=-7.21294,-79.42850" TargetMode="External"/><Relationship Id="rId361" Type="http://schemas.openxmlformats.org/officeDocument/2006/relationships/hyperlink" Target="https://www.google.com/maps?q=-4.55852,-81.27558" TargetMode="External"/><Relationship Id="rId196" Type="http://schemas.openxmlformats.org/officeDocument/2006/relationships/hyperlink" Target="https://www.google.com/maps?q=-4.12470,-81.06574" TargetMode="External"/><Relationship Id="rId200" Type="http://schemas.openxmlformats.org/officeDocument/2006/relationships/hyperlink" Target="https://www.google.com/maps?q=-12.07153,-76.98948" TargetMode="External"/><Relationship Id="rId16" Type="http://schemas.openxmlformats.org/officeDocument/2006/relationships/hyperlink" Target="https://www.google.com/maps?q=-10.56763,-77.87317" TargetMode="External"/><Relationship Id="rId221" Type="http://schemas.openxmlformats.org/officeDocument/2006/relationships/hyperlink" Target="https://www.google.com/maps?q=-4.26755,-81.20527" TargetMode="External"/><Relationship Id="rId242" Type="http://schemas.openxmlformats.org/officeDocument/2006/relationships/hyperlink" Target="https://www.google.com/maps?q=-4.92183,-80.69745" TargetMode="External"/><Relationship Id="rId263" Type="http://schemas.openxmlformats.org/officeDocument/2006/relationships/hyperlink" Target="https://www.google.com/maps?q=-12.07224,-76.98913" TargetMode="External"/><Relationship Id="rId284" Type="http://schemas.openxmlformats.org/officeDocument/2006/relationships/hyperlink" Target="https://www.google.com/maps?q=-8.26583,-78.92730" TargetMode="External"/><Relationship Id="rId319" Type="http://schemas.openxmlformats.org/officeDocument/2006/relationships/hyperlink" Target="https://www.google.com/maps?q=-4.59359,-81.25960" TargetMode="External"/><Relationship Id="rId37" Type="http://schemas.openxmlformats.org/officeDocument/2006/relationships/hyperlink" Target="https://www.google.com/maps?q=-8.54652,-78.67476" TargetMode="External"/><Relationship Id="rId58" Type="http://schemas.openxmlformats.org/officeDocument/2006/relationships/hyperlink" Target="https://www.google.com/maps?q=-12.03478,-76.98949" TargetMode="External"/><Relationship Id="rId79" Type="http://schemas.openxmlformats.org/officeDocument/2006/relationships/hyperlink" Target="https://www.google.com/maps?q=-12.03922,-76.94862" TargetMode="External"/><Relationship Id="rId102" Type="http://schemas.openxmlformats.org/officeDocument/2006/relationships/hyperlink" Target="https://www.google.com/maps?q=-9.37692,-78.38622" TargetMode="External"/><Relationship Id="rId123" Type="http://schemas.openxmlformats.org/officeDocument/2006/relationships/hyperlink" Target="https://www.google.com/maps?q=-4.59357,-81.25962" TargetMode="External"/><Relationship Id="rId144" Type="http://schemas.openxmlformats.org/officeDocument/2006/relationships/hyperlink" Target="https://www.google.com/maps?q=-12.04017,-76.91983" TargetMode="External"/><Relationship Id="rId330" Type="http://schemas.openxmlformats.org/officeDocument/2006/relationships/hyperlink" Target="https://www.google.com/maps?q=-4.03605,-80.94055" TargetMode="External"/><Relationship Id="rId90" Type="http://schemas.openxmlformats.org/officeDocument/2006/relationships/hyperlink" Target="https://www.google.com/maps?q=-12.03890,-76.94859" TargetMode="External"/><Relationship Id="rId165" Type="http://schemas.openxmlformats.org/officeDocument/2006/relationships/hyperlink" Target="https://www.google.com/maps?q=-4.10449,-81.03929" TargetMode="External"/><Relationship Id="rId186" Type="http://schemas.openxmlformats.org/officeDocument/2006/relationships/hyperlink" Target="https://www.google.com/maps?q=-4.26938,-81.20794" TargetMode="External"/><Relationship Id="rId351" Type="http://schemas.openxmlformats.org/officeDocument/2006/relationships/hyperlink" Target="https://www.google.com/maps?q=-11.98091,-76.89411" TargetMode="External"/><Relationship Id="rId211" Type="http://schemas.openxmlformats.org/officeDocument/2006/relationships/hyperlink" Target="https://www.google.com/maps?q=-12.03484,-76.94677" TargetMode="External"/><Relationship Id="rId232" Type="http://schemas.openxmlformats.org/officeDocument/2006/relationships/hyperlink" Target="https://www.google.com/maps?q=-4.89922,-80.67161" TargetMode="External"/><Relationship Id="rId253" Type="http://schemas.openxmlformats.org/officeDocument/2006/relationships/hyperlink" Target="https://www.google.com/maps?q=-4.26941,-81.20778" TargetMode="External"/><Relationship Id="rId274" Type="http://schemas.openxmlformats.org/officeDocument/2006/relationships/hyperlink" Target="https://www.google.com/maps?q=-4.91644,-80.66487" TargetMode="External"/><Relationship Id="rId295" Type="http://schemas.openxmlformats.org/officeDocument/2006/relationships/hyperlink" Target="https://www.google.com/maps?q=-12.03464,-76.94608" TargetMode="External"/><Relationship Id="rId309" Type="http://schemas.openxmlformats.org/officeDocument/2006/relationships/hyperlink" Target="https://www.google.com/maps?q=-12.03887,-76.94853" TargetMode="External"/><Relationship Id="rId27" Type="http://schemas.openxmlformats.org/officeDocument/2006/relationships/hyperlink" Target="https://www.google.com/maps?q=-5.23715,-80.64104" TargetMode="External"/><Relationship Id="rId48" Type="http://schemas.openxmlformats.org/officeDocument/2006/relationships/hyperlink" Target="https://www.google.com/maps?q=-4.91689,-80.66495" TargetMode="External"/><Relationship Id="rId69" Type="http://schemas.openxmlformats.org/officeDocument/2006/relationships/hyperlink" Target="https://www.google.com/maps?q=-12.03880,-76.94862" TargetMode="External"/><Relationship Id="rId113" Type="http://schemas.openxmlformats.org/officeDocument/2006/relationships/hyperlink" Target="https://www.google.com/maps?q=-12.06911,-76.98893" TargetMode="External"/><Relationship Id="rId134" Type="http://schemas.openxmlformats.org/officeDocument/2006/relationships/hyperlink" Target="https://www.google.com/maps?q=-12.07177,-76.98905" TargetMode="External"/><Relationship Id="rId320" Type="http://schemas.openxmlformats.org/officeDocument/2006/relationships/hyperlink" Target="https://www.google.com/maps?q=-4.59322,-81.25939" TargetMode="External"/><Relationship Id="rId80" Type="http://schemas.openxmlformats.org/officeDocument/2006/relationships/hyperlink" Target="https://www.google.com/maps?q=-4.03127,-80.92012" TargetMode="External"/><Relationship Id="rId155" Type="http://schemas.openxmlformats.org/officeDocument/2006/relationships/hyperlink" Target="https://www.google.com/maps?q=-4.59309,-81.25881" TargetMode="External"/><Relationship Id="rId176" Type="http://schemas.openxmlformats.org/officeDocument/2006/relationships/hyperlink" Target="https://www.google.com/maps?q=-4.59396,-81.25943" TargetMode="External"/><Relationship Id="rId197" Type="http://schemas.openxmlformats.org/officeDocument/2006/relationships/hyperlink" Target="https://www.google.com/maps?q=-12.02016,-76.91840" TargetMode="External"/><Relationship Id="rId341" Type="http://schemas.openxmlformats.org/officeDocument/2006/relationships/hyperlink" Target="https://www.google.com/maps?q=-12.07046,-76.98603" TargetMode="External"/><Relationship Id="rId362" Type="http://schemas.openxmlformats.org/officeDocument/2006/relationships/hyperlink" Target="https://www.google.com/maps?q=-4.59396,-81.25943" TargetMode="External"/><Relationship Id="rId201" Type="http://schemas.openxmlformats.org/officeDocument/2006/relationships/hyperlink" Target="https://www.google.com/maps?q=-12.04119,-76.98749" TargetMode="External"/><Relationship Id="rId222" Type="http://schemas.openxmlformats.org/officeDocument/2006/relationships/hyperlink" Target="https://www.google.com/maps?q=-6.53643,-80.02565" TargetMode="External"/><Relationship Id="rId243" Type="http://schemas.openxmlformats.org/officeDocument/2006/relationships/hyperlink" Target="https://www.google.com/maps?q=-8.65769,-78.61998" TargetMode="External"/><Relationship Id="rId264" Type="http://schemas.openxmlformats.org/officeDocument/2006/relationships/hyperlink" Target="https://www.google.com/maps?q=-5.17527,-80.67499" TargetMode="External"/><Relationship Id="rId285" Type="http://schemas.openxmlformats.org/officeDocument/2006/relationships/hyperlink" Target="https://www.google.com/maps?q=-9.42785,-78.36237" TargetMode="External"/><Relationship Id="rId17" Type="http://schemas.openxmlformats.org/officeDocument/2006/relationships/hyperlink" Target="https://www.google.com/maps?q=-4.26949,-81.20851" TargetMode="External"/><Relationship Id="rId38" Type="http://schemas.openxmlformats.org/officeDocument/2006/relationships/hyperlink" Target="https://www.google.com/maps?q=-6.50286,-80.06967" TargetMode="External"/><Relationship Id="rId59" Type="http://schemas.openxmlformats.org/officeDocument/2006/relationships/hyperlink" Target="https://www.google.com/maps?q=-4.10449,-81.03929" TargetMode="External"/><Relationship Id="rId103" Type="http://schemas.openxmlformats.org/officeDocument/2006/relationships/hyperlink" Target="https://www.google.com/maps?q=-4.26941,-81.20778" TargetMode="External"/><Relationship Id="rId124" Type="http://schemas.openxmlformats.org/officeDocument/2006/relationships/hyperlink" Target="https://www.google.com/maps?q=-4.91534,-80.66679" TargetMode="External"/><Relationship Id="rId310" Type="http://schemas.openxmlformats.org/officeDocument/2006/relationships/hyperlink" Target="https://www.google.com/maps?q=-9.42787,-78.36232" TargetMode="External"/><Relationship Id="rId70" Type="http://schemas.openxmlformats.org/officeDocument/2006/relationships/hyperlink" Target="https://www.google.com/maps?q=-4.59396,-81.25943" TargetMode="External"/><Relationship Id="rId91" Type="http://schemas.openxmlformats.org/officeDocument/2006/relationships/hyperlink" Target="https://www.google.com/maps?q=-12.03880,-76.94862" TargetMode="External"/><Relationship Id="rId145" Type="http://schemas.openxmlformats.org/officeDocument/2006/relationships/hyperlink" Target="https://www.google.com/maps?q=-9.42787,-78.36232" TargetMode="External"/><Relationship Id="rId166" Type="http://schemas.openxmlformats.org/officeDocument/2006/relationships/hyperlink" Target="https://www.google.com/maps?q=-12.03879,-76.94865" TargetMode="External"/><Relationship Id="rId187" Type="http://schemas.openxmlformats.org/officeDocument/2006/relationships/hyperlink" Target="https://www.google.com/maps?q=-12.07192,-76.98824" TargetMode="External"/><Relationship Id="rId331" Type="http://schemas.openxmlformats.org/officeDocument/2006/relationships/hyperlink" Target="https://www.google.com/maps?q=-12.06993,-76.99019" TargetMode="External"/><Relationship Id="rId352" Type="http://schemas.openxmlformats.org/officeDocument/2006/relationships/hyperlink" Target="https://www.google.com/maps?q=-7.21294,-79.42850" TargetMode="External"/><Relationship Id="rId1" Type="http://schemas.openxmlformats.org/officeDocument/2006/relationships/hyperlink" Target="https://www.google.com/maps?q=-10.21767,-78.04492" TargetMode="External"/><Relationship Id="rId212" Type="http://schemas.openxmlformats.org/officeDocument/2006/relationships/hyperlink" Target="https://www.google.com/maps?q=-12.03879,-76.94865" TargetMode="External"/><Relationship Id="rId233" Type="http://schemas.openxmlformats.org/officeDocument/2006/relationships/hyperlink" Target="https://www.google.com/maps?q=-4.92202,-80.69738" TargetMode="External"/><Relationship Id="rId254" Type="http://schemas.openxmlformats.org/officeDocument/2006/relationships/hyperlink" Target="https://www.google.com/maps?q=-8.54645,-78.67482" TargetMode="External"/><Relationship Id="rId28" Type="http://schemas.openxmlformats.org/officeDocument/2006/relationships/hyperlink" Target="https://www.google.com/maps?q=-4.58701,-81.25014" TargetMode="External"/><Relationship Id="rId49" Type="http://schemas.openxmlformats.org/officeDocument/2006/relationships/hyperlink" Target="https://www.google.com/maps?q=-4.59396,-81.25943" TargetMode="External"/><Relationship Id="rId114" Type="http://schemas.openxmlformats.org/officeDocument/2006/relationships/hyperlink" Target="https://www.google.com/maps?q=-12.03881,-76.94880" TargetMode="External"/><Relationship Id="rId275" Type="http://schemas.openxmlformats.org/officeDocument/2006/relationships/hyperlink" Target="https://www.google.com/maps?q=-12.04031,-76.91976" TargetMode="External"/><Relationship Id="rId296" Type="http://schemas.openxmlformats.org/officeDocument/2006/relationships/hyperlink" Target="https://www.google.com/maps?q=-4.55882,-81.27563" TargetMode="External"/><Relationship Id="rId300" Type="http://schemas.openxmlformats.org/officeDocument/2006/relationships/hyperlink" Target="https://www.google.com/maps?q=-12.03882,-76.94875" TargetMode="External"/><Relationship Id="rId60" Type="http://schemas.openxmlformats.org/officeDocument/2006/relationships/hyperlink" Target="https://www.google.com/maps?q=-4.91685,-80.66482" TargetMode="External"/><Relationship Id="rId81" Type="http://schemas.openxmlformats.org/officeDocument/2006/relationships/hyperlink" Target="https://www.google.com/maps?q=-11.01120,-77.60737" TargetMode="External"/><Relationship Id="rId135" Type="http://schemas.openxmlformats.org/officeDocument/2006/relationships/hyperlink" Target="https://www.google.com/maps?q=-12.06911,-76.98893" TargetMode="External"/><Relationship Id="rId156" Type="http://schemas.openxmlformats.org/officeDocument/2006/relationships/hyperlink" Target="https://www.google.com/maps?q=-12.03421,-76.94969" TargetMode="External"/><Relationship Id="rId177" Type="http://schemas.openxmlformats.org/officeDocument/2006/relationships/hyperlink" Target="https://www.google.com/maps?q=-4.59426,-81.25894" TargetMode="External"/><Relationship Id="rId198" Type="http://schemas.openxmlformats.org/officeDocument/2006/relationships/hyperlink" Target="https://www.google.com/maps?q=-4.59359,-81.25960" TargetMode="External"/><Relationship Id="rId321" Type="http://schemas.openxmlformats.org/officeDocument/2006/relationships/hyperlink" Target="https://www.google.com/maps?q=-12.03879,-76.94865" TargetMode="External"/><Relationship Id="rId342" Type="http://schemas.openxmlformats.org/officeDocument/2006/relationships/hyperlink" Target="https://www.google.com/maps?q=-12.07159,-76.98392" TargetMode="External"/><Relationship Id="rId363" Type="http://schemas.openxmlformats.org/officeDocument/2006/relationships/hyperlink" Target="https://www.google.com/maps?q=-12.06635,-76.99750" TargetMode="External"/><Relationship Id="rId202" Type="http://schemas.openxmlformats.org/officeDocument/2006/relationships/hyperlink" Target="https://www.google.com/maps?q=-4.04090,-80.95466" TargetMode="External"/><Relationship Id="rId223" Type="http://schemas.openxmlformats.org/officeDocument/2006/relationships/hyperlink" Target="https://www.google.com/maps?q=-4.59337,-81.25934" TargetMode="External"/><Relationship Id="rId244" Type="http://schemas.openxmlformats.org/officeDocument/2006/relationships/hyperlink" Target="https://www.google.com/maps?q=-12.03922,-76.94862" TargetMode="External"/><Relationship Id="rId18" Type="http://schemas.openxmlformats.org/officeDocument/2006/relationships/hyperlink" Target="https://www.google.com/maps?q=-8.54645,-78.67482" TargetMode="External"/><Relationship Id="rId39" Type="http://schemas.openxmlformats.org/officeDocument/2006/relationships/hyperlink" Target="https://www.google.com/maps?q=-12.07192,-76.98824" TargetMode="External"/><Relationship Id="rId265" Type="http://schemas.openxmlformats.org/officeDocument/2006/relationships/hyperlink" Target="https://www.google.com/maps?q=-12.03878,-76.94862" TargetMode="External"/><Relationship Id="rId286" Type="http://schemas.openxmlformats.org/officeDocument/2006/relationships/hyperlink" Target="https://www.google.com/maps?q=-7.08726,-79.53349" TargetMode="External"/><Relationship Id="rId50" Type="http://schemas.openxmlformats.org/officeDocument/2006/relationships/hyperlink" Target="https://www.google.com/maps?q=-7.14327,-79.45966" TargetMode="External"/><Relationship Id="rId104" Type="http://schemas.openxmlformats.org/officeDocument/2006/relationships/hyperlink" Target="https://www.google.com/maps?q=-4.59336,-81.25953" TargetMode="External"/><Relationship Id="rId125" Type="http://schemas.openxmlformats.org/officeDocument/2006/relationships/hyperlink" Target="https://www.google.com/maps?q=-4.03127,-80.92012" TargetMode="External"/><Relationship Id="rId146" Type="http://schemas.openxmlformats.org/officeDocument/2006/relationships/hyperlink" Target="https://www.google.com/maps?q=-4.55766,-81.27505" TargetMode="External"/><Relationship Id="rId167" Type="http://schemas.openxmlformats.org/officeDocument/2006/relationships/hyperlink" Target="https://www.google.com/maps?q=-4.26912,-81.20804" TargetMode="External"/><Relationship Id="rId188" Type="http://schemas.openxmlformats.org/officeDocument/2006/relationships/hyperlink" Target="https://www.google.com/maps?q=-4.85636,-80.73914" TargetMode="External"/><Relationship Id="rId311" Type="http://schemas.openxmlformats.org/officeDocument/2006/relationships/hyperlink" Target="https://www.google.com/maps?q=-4.59341,-81.25960" TargetMode="External"/><Relationship Id="rId332" Type="http://schemas.openxmlformats.org/officeDocument/2006/relationships/hyperlink" Target="https://www.google.com/maps?q=-6.53643,-80.02565" TargetMode="External"/><Relationship Id="rId353" Type="http://schemas.openxmlformats.org/officeDocument/2006/relationships/hyperlink" Target="https://www.google.com/maps?q=-4.04090,-80.95466" TargetMode="External"/><Relationship Id="rId71" Type="http://schemas.openxmlformats.org/officeDocument/2006/relationships/hyperlink" Target="https://www.google.com/maps?q=-12.07181,-77.00379" TargetMode="External"/><Relationship Id="rId92" Type="http://schemas.openxmlformats.org/officeDocument/2006/relationships/hyperlink" Target="https://www.google.com/maps?q=-4.55766,-81.27505" TargetMode="External"/><Relationship Id="rId213" Type="http://schemas.openxmlformats.org/officeDocument/2006/relationships/hyperlink" Target="https://www.google.com/maps?q=-4.59341,-81.25960" TargetMode="External"/><Relationship Id="rId234" Type="http://schemas.openxmlformats.org/officeDocument/2006/relationships/hyperlink" Target="https://www.google.com/maps?q=-5.17527,-80.67499" TargetMode="External"/><Relationship Id="rId2" Type="http://schemas.openxmlformats.org/officeDocument/2006/relationships/hyperlink" Target="https://www.google.com/maps?q=-12.07227,-76.98920" TargetMode="External"/><Relationship Id="rId29" Type="http://schemas.openxmlformats.org/officeDocument/2006/relationships/hyperlink" Target="https://www.google.com/maps?q=-12.04014,-76.91980" TargetMode="External"/><Relationship Id="rId255" Type="http://schemas.openxmlformats.org/officeDocument/2006/relationships/hyperlink" Target="https://www.google.com/maps?q=-4.55852,-81.27558" TargetMode="External"/><Relationship Id="rId276" Type="http://schemas.openxmlformats.org/officeDocument/2006/relationships/hyperlink" Target="https://www.google.com/maps?q=-4.26763,-81.20493" TargetMode="External"/><Relationship Id="rId297" Type="http://schemas.openxmlformats.org/officeDocument/2006/relationships/hyperlink" Target="https://www.google.com/maps?q=-4.55772,-81.27498" TargetMode="External"/><Relationship Id="rId40" Type="http://schemas.openxmlformats.org/officeDocument/2006/relationships/hyperlink" Target="https://www.google.com/maps?q=-8.27031,-78.92575" TargetMode="External"/><Relationship Id="rId115" Type="http://schemas.openxmlformats.org/officeDocument/2006/relationships/hyperlink" Target="https://www.google.com/maps?q=-4.91689,-80.66495" TargetMode="External"/><Relationship Id="rId136" Type="http://schemas.openxmlformats.org/officeDocument/2006/relationships/hyperlink" Target="https://www.google.com/maps?q=-4.26912,-81.20804" TargetMode="External"/><Relationship Id="rId157" Type="http://schemas.openxmlformats.org/officeDocument/2006/relationships/hyperlink" Target="https://www.google.com/maps?q=-12.04020,-76.91992" TargetMode="External"/><Relationship Id="rId178" Type="http://schemas.openxmlformats.org/officeDocument/2006/relationships/hyperlink" Target="https://www.google.com/maps?q=-4.26912,-81.20797" TargetMode="External"/><Relationship Id="rId301" Type="http://schemas.openxmlformats.org/officeDocument/2006/relationships/hyperlink" Target="https://www.google.com/maps?q=-4.89925,-80.67174" TargetMode="External"/><Relationship Id="rId322" Type="http://schemas.openxmlformats.org/officeDocument/2006/relationships/hyperlink" Target="https://www.google.com/maps?q=-12.07188,-77.00369" TargetMode="External"/><Relationship Id="rId343" Type="http://schemas.openxmlformats.org/officeDocument/2006/relationships/hyperlink" Target="https://www.google.com/maps?q=-4.03206,-80.91887" TargetMode="External"/><Relationship Id="rId364" Type="http://schemas.openxmlformats.org/officeDocument/2006/relationships/hyperlink" Target="https://www.google.com/maps?q=-12.07226,-76.98923" TargetMode="External"/><Relationship Id="rId61" Type="http://schemas.openxmlformats.org/officeDocument/2006/relationships/hyperlink" Target="https://www.google.com/maps?q=-4.03206,-80.91887" TargetMode="External"/><Relationship Id="rId82" Type="http://schemas.openxmlformats.org/officeDocument/2006/relationships/hyperlink" Target="https://www.google.com/maps?q=-4.89925,-80.67174" TargetMode="External"/><Relationship Id="rId199" Type="http://schemas.openxmlformats.org/officeDocument/2006/relationships/hyperlink" Target="https://www.google.com/maps?q=-7.21294,-79.42850" TargetMode="External"/><Relationship Id="rId203" Type="http://schemas.openxmlformats.org/officeDocument/2006/relationships/hyperlink" Target="https://www.google.com/maps?q=-4.03141,-80.91975" TargetMode="External"/><Relationship Id="rId19" Type="http://schemas.openxmlformats.org/officeDocument/2006/relationships/hyperlink" Target="https://www.google.com/maps?q=-4.59396,-81.25943" TargetMode="External"/><Relationship Id="rId224" Type="http://schemas.openxmlformats.org/officeDocument/2006/relationships/hyperlink" Target="https://www.google.com/maps?q=-5.23715,-80.64104" TargetMode="External"/><Relationship Id="rId245" Type="http://schemas.openxmlformats.org/officeDocument/2006/relationships/hyperlink" Target="https://www.google.com/maps?q=-12.03879,-76.94865" TargetMode="External"/><Relationship Id="rId266" Type="http://schemas.openxmlformats.org/officeDocument/2006/relationships/hyperlink" Target="https://www.google.com/maps?q=-5.17527,-80.67502" TargetMode="External"/><Relationship Id="rId287" Type="http://schemas.openxmlformats.org/officeDocument/2006/relationships/hyperlink" Target="https://www.google.com/maps?q=-9.37692,-78.38622" TargetMode="External"/><Relationship Id="rId30" Type="http://schemas.openxmlformats.org/officeDocument/2006/relationships/hyperlink" Target="https://www.google.com/maps?q=-8.54652,-78.67476" TargetMode="External"/><Relationship Id="rId105" Type="http://schemas.openxmlformats.org/officeDocument/2006/relationships/hyperlink" Target="https://www.google.com/maps?q=-4.30521,-81.16949" TargetMode="External"/><Relationship Id="rId126" Type="http://schemas.openxmlformats.org/officeDocument/2006/relationships/hyperlink" Target="https://www.google.com/maps?q=-6.50286,-80.06966" TargetMode="External"/><Relationship Id="rId147" Type="http://schemas.openxmlformats.org/officeDocument/2006/relationships/hyperlink" Target="https://www.google.com/maps?q=-12.07226,-76.98923" TargetMode="External"/><Relationship Id="rId168" Type="http://schemas.openxmlformats.org/officeDocument/2006/relationships/hyperlink" Target="https://www.google.com/maps?q=-12.03887,-76.94864" TargetMode="External"/><Relationship Id="rId312" Type="http://schemas.openxmlformats.org/officeDocument/2006/relationships/hyperlink" Target="https://www.google.com/maps?q=-12.06919,-76.98901" TargetMode="External"/><Relationship Id="rId333" Type="http://schemas.openxmlformats.org/officeDocument/2006/relationships/hyperlink" Target="https://www.google.com/maps?q=-12.03878,-76.94862" TargetMode="External"/><Relationship Id="rId354" Type="http://schemas.openxmlformats.org/officeDocument/2006/relationships/hyperlink" Target="https://www.google.com/maps?q=-12.03464,-76.94608" TargetMode="External"/><Relationship Id="rId51" Type="http://schemas.openxmlformats.org/officeDocument/2006/relationships/hyperlink" Target="https://www.google.com/maps?q=-4.92183,-80.69745" TargetMode="External"/><Relationship Id="rId72" Type="http://schemas.openxmlformats.org/officeDocument/2006/relationships/hyperlink" Target="https://www.google.com/maps?q=-9.42787,-78.36232" TargetMode="External"/><Relationship Id="rId93" Type="http://schemas.openxmlformats.org/officeDocument/2006/relationships/hyperlink" Target="https://www.google.com/maps?q=-12.03888,-76.94860" TargetMode="External"/><Relationship Id="rId189" Type="http://schemas.openxmlformats.org/officeDocument/2006/relationships/hyperlink" Target="https://www.google.com/maps?q=-4.26909,-81.20797" TargetMode="External"/><Relationship Id="rId3" Type="http://schemas.openxmlformats.org/officeDocument/2006/relationships/hyperlink" Target="https://www.google.com/maps?q=-12.07218,-76.98319" TargetMode="External"/><Relationship Id="rId214" Type="http://schemas.openxmlformats.org/officeDocument/2006/relationships/hyperlink" Target="https://www.google.com/maps?q=-7.16952,-79.44026" TargetMode="External"/><Relationship Id="rId235" Type="http://schemas.openxmlformats.org/officeDocument/2006/relationships/hyperlink" Target="https://www.google.com/maps?q=-4.59337,-81.25934" TargetMode="External"/><Relationship Id="rId256" Type="http://schemas.openxmlformats.org/officeDocument/2006/relationships/hyperlink" Target="https://www.google.com/maps?q=-12.04031,-76.91976" TargetMode="External"/><Relationship Id="rId277" Type="http://schemas.openxmlformats.org/officeDocument/2006/relationships/hyperlink" Target="https://www.google.com/maps?q=-4.59328,-81.25963" TargetMode="External"/><Relationship Id="rId298" Type="http://schemas.openxmlformats.org/officeDocument/2006/relationships/hyperlink" Target="https://www.google.com/maps?q=-12.07137,-76.98885" TargetMode="External"/><Relationship Id="rId116" Type="http://schemas.openxmlformats.org/officeDocument/2006/relationships/hyperlink" Target="https://www.google.com/maps?q=-4.59204,-81.25980" TargetMode="External"/><Relationship Id="rId137" Type="http://schemas.openxmlformats.org/officeDocument/2006/relationships/hyperlink" Target="https://www.google.com/maps?q=-12.03890,-76.94859" TargetMode="External"/><Relationship Id="rId158" Type="http://schemas.openxmlformats.org/officeDocument/2006/relationships/hyperlink" Target="https://www.google.com/maps?q=-4.59309,-81.25881" TargetMode="External"/><Relationship Id="rId302" Type="http://schemas.openxmlformats.org/officeDocument/2006/relationships/hyperlink" Target="https://www.google.com/maps?q=-8.65774,-78.62000" TargetMode="External"/><Relationship Id="rId323" Type="http://schemas.openxmlformats.org/officeDocument/2006/relationships/hyperlink" Target="https://www.google.com/maps?q=-12.03881,-76.94880" TargetMode="External"/><Relationship Id="rId344" Type="http://schemas.openxmlformats.org/officeDocument/2006/relationships/hyperlink" Target="https://www.google.com/maps?q=-12.04017,-76.91983" TargetMode="External"/><Relationship Id="rId20" Type="http://schemas.openxmlformats.org/officeDocument/2006/relationships/hyperlink" Target="https://www.google.com/maps?q=-12.07170,-77.00369" TargetMode="External"/><Relationship Id="rId41" Type="http://schemas.openxmlformats.org/officeDocument/2006/relationships/hyperlink" Target="https://www.google.com/maps?q=-12.03465,-76.94600" TargetMode="External"/><Relationship Id="rId62" Type="http://schemas.openxmlformats.org/officeDocument/2006/relationships/hyperlink" Target="https://www.google.com/maps?q=-4.59306,-81.25873" TargetMode="External"/><Relationship Id="rId83" Type="http://schemas.openxmlformats.org/officeDocument/2006/relationships/hyperlink" Target="https://www.google.com/maps?q=-4.89925,-80.67174" TargetMode="External"/><Relationship Id="rId179" Type="http://schemas.openxmlformats.org/officeDocument/2006/relationships/hyperlink" Target="https://www.google.com/maps?q=-4.26930,-81.20806" TargetMode="External"/><Relationship Id="rId365" Type="http://schemas.openxmlformats.org/officeDocument/2006/relationships/hyperlink" Target="https://www.google.com/maps?q=-12.05556,-76.94301" TargetMode="External"/><Relationship Id="rId190" Type="http://schemas.openxmlformats.org/officeDocument/2006/relationships/hyperlink" Target="https://www.google.com/maps?q=-4.59396,-81.25943" TargetMode="External"/><Relationship Id="rId204" Type="http://schemas.openxmlformats.org/officeDocument/2006/relationships/hyperlink" Target="https://www.google.com/maps?q=-4.91644,-80.66487" TargetMode="External"/><Relationship Id="rId225" Type="http://schemas.openxmlformats.org/officeDocument/2006/relationships/hyperlink" Target="https://www.google.com/maps?q=-4.97663,-80.69843" TargetMode="External"/><Relationship Id="rId246" Type="http://schemas.openxmlformats.org/officeDocument/2006/relationships/hyperlink" Target="https://www.google.com/maps?q=-4.03127,-80.92012" TargetMode="External"/><Relationship Id="rId267" Type="http://schemas.openxmlformats.org/officeDocument/2006/relationships/hyperlink" Target="https://www.google.com/maps?q=-8.65769,-78.61998" TargetMode="External"/><Relationship Id="rId288" Type="http://schemas.openxmlformats.org/officeDocument/2006/relationships/hyperlink" Target="https://www.google.com/maps?q=-9.42785,-78.36237" TargetMode="External"/><Relationship Id="rId106" Type="http://schemas.openxmlformats.org/officeDocument/2006/relationships/hyperlink" Target="https://www.google.com/maps?q=-12.06981,-76.98868" TargetMode="External"/><Relationship Id="rId127" Type="http://schemas.openxmlformats.org/officeDocument/2006/relationships/hyperlink" Target="https://www.google.com/maps?q=-12.03922,-76.94862" TargetMode="External"/><Relationship Id="rId313" Type="http://schemas.openxmlformats.org/officeDocument/2006/relationships/hyperlink" Target="https://www.google.com/maps?q=-4.26909,-81.20797" TargetMode="External"/><Relationship Id="rId10" Type="http://schemas.openxmlformats.org/officeDocument/2006/relationships/hyperlink" Target="https://www.google.com/maps?q=-4.92251,-80.69742" TargetMode="External"/><Relationship Id="rId31" Type="http://schemas.openxmlformats.org/officeDocument/2006/relationships/hyperlink" Target="https://www.google.com/maps?q=-4.91617,-80.69538" TargetMode="External"/><Relationship Id="rId52" Type="http://schemas.openxmlformats.org/officeDocument/2006/relationships/hyperlink" Target="https://www.google.com/maps?q=-11.42290,-77.36834" TargetMode="External"/><Relationship Id="rId73" Type="http://schemas.openxmlformats.org/officeDocument/2006/relationships/hyperlink" Target="https://www.google.com/maps?q=-4.58701,-81.25014" TargetMode="External"/><Relationship Id="rId94" Type="http://schemas.openxmlformats.org/officeDocument/2006/relationships/hyperlink" Target="https://www.google.com/maps?q=-4.44134,-81.17009" TargetMode="External"/><Relationship Id="rId148" Type="http://schemas.openxmlformats.org/officeDocument/2006/relationships/hyperlink" Target="https://www.google.com/maps?q=-12.03881,-76.94880" TargetMode="External"/><Relationship Id="rId169" Type="http://schemas.openxmlformats.org/officeDocument/2006/relationships/hyperlink" Target="https://www.google.com/maps?q=-12.03890,-76.94859" TargetMode="External"/><Relationship Id="rId334" Type="http://schemas.openxmlformats.org/officeDocument/2006/relationships/hyperlink" Target="https://www.google.com/maps?q=-4.91685,-80.66482" TargetMode="External"/><Relationship Id="rId355" Type="http://schemas.openxmlformats.org/officeDocument/2006/relationships/hyperlink" Target="https://www.google.com/maps?q=-12.03870,-76.94876" TargetMode="External"/><Relationship Id="rId4" Type="http://schemas.openxmlformats.org/officeDocument/2006/relationships/hyperlink" Target="https://www.google.com/maps?q=-12.03443,-76.94506" TargetMode="External"/><Relationship Id="rId180" Type="http://schemas.openxmlformats.org/officeDocument/2006/relationships/hyperlink" Target="https://www.google.com/maps?q=-12.04718,-77.06206" TargetMode="External"/><Relationship Id="rId215" Type="http://schemas.openxmlformats.org/officeDocument/2006/relationships/hyperlink" Target="https://www.google.com/maps?q=-4.03200,-80.91918" TargetMode="External"/><Relationship Id="rId236" Type="http://schemas.openxmlformats.org/officeDocument/2006/relationships/hyperlink" Target="https://www.google.com/maps?q=-4.58701,-81.25014" TargetMode="External"/><Relationship Id="rId257" Type="http://schemas.openxmlformats.org/officeDocument/2006/relationships/hyperlink" Target="https://www.google.com/maps?q=-4.59307,-81.25861" TargetMode="External"/><Relationship Id="rId278" Type="http://schemas.openxmlformats.org/officeDocument/2006/relationships/hyperlink" Target="https://www.google.com/maps?q=-4.59341,-81.25960" TargetMode="External"/><Relationship Id="rId303" Type="http://schemas.openxmlformats.org/officeDocument/2006/relationships/hyperlink" Target="https://www.google.com/maps?q=-11.01120,-77.60737" TargetMode="External"/><Relationship Id="rId42" Type="http://schemas.openxmlformats.org/officeDocument/2006/relationships/hyperlink" Target="https://www.google.com/maps?q=-12.07192,-76.98824" TargetMode="External"/><Relationship Id="rId84" Type="http://schemas.openxmlformats.org/officeDocument/2006/relationships/hyperlink" Target="https://www.google.com/maps?q=-4.55772,-81.27498" TargetMode="External"/><Relationship Id="rId138" Type="http://schemas.openxmlformats.org/officeDocument/2006/relationships/hyperlink" Target="https://www.google.com/maps?q=-5.42699,-80.61065" TargetMode="External"/><Relationship Id="rId345" Type="http://schemas.openxmlformats.org/officeDocument/2006/relationships/hyperlink" Target="https://www.google.com/maps?q=-4.59204,-81.25980" TargetMode="External"/><Relationship Id="rId191" Type="http://schemas.openxmlformats.org/officeDocument/2006/relationships/hyperlink" Target="https://www.google.com/maps?q=-4.59359,-81.25960" TargetMode="External"/><Relationship Id="rId205" Type="http://schemas.openxmlformats.org/officeDocument/2006/relationships/hyperlink" Target="https://www.google.com/maps?q=-12.07226,-76.98923" TargetMode="External"/><Relationship Id="rId247" Type="http://schemas.openxmlformats.org/officeDocument/2006/relationships/hyperlink" Target="https://www.google.com/maps?q=-4.58701,-81.25014" TargetMode="External"/><Relationship Id="rId107" Type="http://schemas.openxmlformats.org/officeDocument/2006/relationships/hyperlink" Target="https://www.google.com/maps?q=-12.03435,-76.94966" TargetMode="External"/><Relationship Id="rId289" Type="http://schemas.openxmlformats.org/officeDocument/2006/relationships/hyperlink" Target="https://www.google.com/maps?q=-7.08726,-79.53349" TargetMode="External"/><Relationship Id="rId11" Type="http://schemas.openxmlformats.org/officeDocument/2006/relationships/hyperlink" Target="https://www.google.com/maps?q=-5.17527,-80.67499" TargetMode="External"/><Relationship Id="rId53" Type="http://schemas.openxmlformats.org/officeDocument/2006/relationships/hyperlink" Target="https://www.google.com/maps?q=-12.03884,-76.94851" TargetMode="External"/><Relationship Id="rId149" Type="http://schemas.openxmlformats.org/officeDocument/2006/relationships/hyperlink" Target="https://www.google.com/maps?q=-5.23715,-80.64104" TargetMode="External"/><Relationship Id="rId314" Type="http://schemas.openxmlformats.org/officeDocument/2006/relationships/hyperlink" Target="https://www.google.com/maps?q=-12.03888,-76.94860" TargetMode="External"/><Relationship Id="rId356" Type="http://schemas.openxmlformats.org/officeDocument/2006/relationships/hyperlink" Target="https://www.google.com/maps?q=-12.03887,-76.94864" TargetMode="External"/><Relationship Id="rId95" Type="http://schemas.openxmlformats.org/officeDocument/2006/relationships/hyperlink" Target="https://www.google.com/maps?q=-4.10449,-81.03929" TargetMode="External"/><Relationship Id="rId160" Type="http://schemas.openxmlformats.org/officeDocument/2006/relationships/hyperlink" Target="https://www.google.com/maps?q=-12.07046,-76.98603" TargetMode="External"/><Relationship Id="rId216" Type="http://schemas.openxmlformats.org/officeDocument/2006/relationships/hyperlink" Target="https://www.google.com/maps?q=-4.59307,-81.25861" TargetMode="External"/><Relationship Id="rId258" Type="http://schemas.openxmlformats.org/officeDocument/2006/relationships/hyperlink" Target="https://www.google.com/maps?q=-12.03882,-76.94875" TargetMode="External"/><Relationship Id="rId22" Type="http://schemas.openxmlformats.org/officeDocument/2006/relationships/hyperlink" Target="https://www.google.com/maps?q=-6.92222,-79.75009" TargetMode="External"/><Relationship Id="rId64" Type="http://schemas.openxmlformats.org/officeDocument/2006/relationships/hyperlink" Target="https://www.google.com/maps?q=-12.03870,-76.94876" TargetMode="External"/><Relationship Id="rId118" Type="http://schemas.openxmlformats.org/officeDocument/2006/relationships/hyperlink" Target="https://www.google.com/maps?q=-4.29312,-81.18043" TargetMode="External"/><Relationship Id="rId325" Type="http://schemas.openxmlformats.org/officeDocument/2006/relationships/hyperlink" Target="https://www.google.com/maps?q=-12.07218,-76.98319" TargetMode="External"/><Relationship Id="rId367" Type="http://schemas.openxmlformats.org/officeDocument/2006/relationships/hyperlink" Target="https://www.google.com/maps?q=-12.07227,-76.98920" TargetMode="External"/><Relationship Id="rId171" Type="http://schemas.openxmlformats.org/officeDocument/2006/relationships/hyperlink" Target="https://www.google.com/maps?q=-4.26938,-81.20783" TargetMode="External"/><Relationship Id="rId227" Type="http://schemas.openxmlformats.org/officeDocument/2006/relationships/hyperlink" Target="https://www.google.com/maps?q=-12.03882,-76.94875" TargetMode="External"/><Relationship Id="rId269" Type="http://schemas.openxmlformats.org/officeDocument/2006/relationships/hyperlink" Target="https://www.google.com/maps?q=-4.10449,-81.03929" TargetMode="External"/><Relationship Id="rId33" Type="http://schemas.openxmlformats.org/officeDocument/2006/relationships/hyperlink" Target="https://www.google.com/maps?q=-12.03882,-76.94875" TargetMode="External"/><Relationship Id="rId129" Type="http://schemas.openxmlformats.org/officeDocument/2006/relationships/hyperlink" Target="https://www.google.com/maps?q=-4.59204,-81.25980" TargetMode="External"/><Relationship Id="rId280" Type="http://schemas.openxmlformats.org/officeDocument/2006/relationships/hyperlink" Target="https://www.google.com/maps?q=-12.03890,-76.94859" TargetMode="External"/><Relationship Id="rId336" Type="http://schemas.openxmlformats.org/officeDocument/2006/relationships/hyperlink" Target="https://www.google.com/maps?q=-5.17527,-80.67502" TargetMode="External"/><Relationship Id="rId75" Type="http://schemas.openxmlformats.org/officeDocument/2006/relationships/hyperlink" Target="https://www.google.com/maps?q=-12.07231,-76.98926" TargetMode="External"/><Relationship Id="rId140" Type="http://schemas.openxmlformats.org/officeDocument/2006/relationships/hyperlink" Target="https://www.google.com/maps?q=-4.58237,-81.25453" TargetMode="External"/><Relationship Id="rId182" Type="http://schemas.openxmlformats.org/officeDocument/2006/relationships/hyperlink" Target="https://www.google.com/maps?q=-4.92251,-80.69742" TargetMode="External"/><Relationship Id="rId6" Type="http://schemas.openxmlformats.org/officeDocument/2006/relationships/hyperlink" Target="https://www.google.com/maps?q=-12.06635,-76.99751" TargetMode="External"/><Relationship Id="rId238" Type="http://schemas.openxmlformats.org/officeDocument/2006/relationships/hyperlink" Target="https://www.google.com/maps?q=-6.51894,-80.04870" TargetMode="External"/><Relationship Id="rId291" Type="http://schemas.openxmlformats.org/officeDocument/2006/relationships/hyperlink" Target="https://www.google.com/maps?q=-4.59204,-81.25980" TargetMode="External"/><Relationship Id="rId305" Type="http://schemas.openxmlformats.org/officeDocument/2006/relationships/hyperlink" Target="https://www.google.com/maps?q=-11.98091,-76.89411" TargetMode="External"/><Relationship Id="rId347" Type="http://schemas.openxmlformats.org/officeDocument/2006/relationships/hyperlink" Target="https://www.google.com/maps?q=-4.59357,-81.25962" TargetMode="External"/><Relationship Id="rId44" Type="http://schemas.openxmlformats.org/officeDocument/2006/relationships/hyperlink" Target="https://www.google.com/maps?q=-12.03887,-76.94853" TargetMode="External"/><Relationship Id="rId86" Type="http://schemas.openxmlformats.org/officeDocument/2006/relationships/hyperlink" Target="https://www.google.com/maps?q=-12.04014,-76.91980" TargetMode="External"/><Relationship Id="rId151" Type="http://schemas.openxmlformats.org/officeDocument/2006/relationships/hyperlink" Target="https://www.google.com/maps?q=-12.03435,-76.94966" TargetMode="External"/><Relationship Id="rId193" Type="http://schemas.openxmlformats.org/officeDocument/2006/relationships/hyperlink" Target="https://www.google.com/maps?q=-12.07177,-76.98905" TargetMode="External"/><Relationship Id="rId207" Type="http://schemas.openxmlformats.org/officeDocument/2006/relationships/hyperlink" Target="https://www.google.com/maps?q=-12.03884,-76.94851" TargetMode="External"/><Relationship Id="rId249" Type="http://schemas.openxmlformats.org/officeDocument/2006/relationships/hyperlink" Target="https://www.google.com/maps?q=-4.91689,-80.66495" TargetMode="External"/><Relationship Id="rId13" Type="http://schemas.openxmlformats.org/officeDocument/2006/relationships/hyperlink" Target="https://www.google.com/maps?q=-12.06635,-76.99751" TargetMode="External"/><Relationship Id="rId109" Type="http://schemas.openxmlformats.org/officeDocument/2006/relationships/hyperlink" Target="https://www.google.com/maps?q=-12.03887,-76.94853" TargetMode="External"/><Relationship Id="rId260" Type="http://schemas.openxmlformats.org/officeDocument/2006/relationships/hyperlink" Target="https://www.google.com/maps?q=-12.06897,-76.99590" TargetMode="External"/><Relationship Id="rId316" Type="http://schemas.openxmlformats.org/officeDocument/2006/relationships/hyperlink" Target="https://www.google.com/maps?q=-8.27031,-78.92575" TargetMode="External"/><Relationship Id="rId55" Type="http://schemas.openxmlformats.org/officeDocument/2006/relationships/hyperlink" Target="https://www.google.com/maps?q=-4.91617,-80.69539" TargetMode="External"/><Relationship Id="rId97" Type="http://schemas.openxmlformats.org/officeDocument/2006/relationships/hyperlink" Target="https://www.google.com/maps?q=-5.17519,-80.67508" TargetMode="External"/><Relationship Id="rId120" Type="http://schemas.openxmlformats.org/officeDocument/2006/relationships/hyperlink" Target="https://www.google.com/maps?q=-4.04090,-80.95467" TargetMode="External"/><Relationship Id="rId358" Type="http://schemas.openxmlformats.org/officeDocument/2006/relationships/hyperlink" Target="https://www.google.com/maps?q=-4.92251,-80.69742" TargetMode="External"/><Relationship Id="rId162" Type="http://schemas.openxmlformats.org/officeDocument/2006/relationships/hyperlink" Target="https://www.google.com/maps?q=-4.55882,-81.27563" TargetMode="External"/><Relationship Id="rId218" Type="http://schemas.openxmlformats.org/officeDocument/2006/relationships/hyperlink" Target="https://www.google.com/maps?q=-7.21294,-79.42850" TargetMode="External"/><Relationship Id="rId271" Type="http://schemas.openxmlformats.org/officeDocument/2006/relationships/hyperlink" Target="https://www.google.com/maps?q=-11.88285,-77.06790" TargetMode="External"/><Relationship Id="rId24" Type="http://schemas.openxmlformats.org/officeDocument/2006/relationships/hyperlink" Target="https://www.google.com/maps?q=-8.54652,-78.67476" TargetMode="External"/><Relationship Id="rId66" Type="http://schemas.openxmlformats.org/officeDocument/2006/relationships/hyperlink" Target="https://www.google.com/maps?q=-12.03870,-76.94876" TargetMode="External"/><Relationship Id="rId131" Type="http://schemas.openxmlformats.org/officeDocument/2006/relationships/hyperlink" Target="https://www.google.com/maps?q=-4.92183,-80.69745" TargetMode="External"/><Relationship Id="rId327" Type="http://schemas.openxmlformats.org/officeDocument/2006/relationships/hyperlink" Target="https://www.google.com/maps?q=-4.03127,-80.92012" TargetMode="External"/><Relationship Id="rId369" Type="http://schemas.openxmlformats.org/officeDocument/2006/relationships/hyperlink" Target="https://www.google.com/maps?q=-4.26750,-81.20638" TargetMode="External"/><Relationship Id="rId173" Type="http://schemas.openxmlformats.org/officeDocument/2006/relationships/hyperlink" Target="https://www.google.com/maps?q=-4.29312,-81.18043" TargetMode="External"/><Relationship Id="rId229" Type="http://schemas.openxmlformats.org/officeDocument/2006/relationships/hyperlink" Target="https://www.google.com/maps?q=-5.19592,-80.68831" TargetMode="External"/><Relationship Id="rId240" Type="http://schemas.openxmlformats.org/officeDocument/2006/relationships/hyperlink" Target="https://www.google.com/maps?q=-4.59294,-81.25966" TargetMode="External"/><Relationship Id="rId35" Type="http://schemas.openxmlformats.org/officeDocument/2006/relationships/hyperlink" Target="https://www.google.com/maps?q=-4.59361,-81.25856" TargetMode="External"/><Relationship Id="rId77" Type="http://schemas.openxmlformats.org/officeDocument/2006/relationships/hyperlink" Target="https://www.google.com/maps?q=-4.26937,-81.20790" TargetMode="External"/><Relationship Id="rId100" Type="http://schemas.openxmlformats.org/officeDocument/2006/relationships/hyperlink" Target="https://www.google.com/maps?q=-12.07177,-76.98905" TargetMode="External"/><Relationship Id="rId282" Type="http://schemas.openxmlformats.org/officeDocument/2006/relationships/hyperlink" Target="https://www.google.com/maps?q=-5.65597,-80.57138" TargetMode="External"/><Relationship Id="rId338" Type="http://schemas.openxmlformats.org/officeDocument/2006/relationships/hyperlink" Target="https://www.google.com/maps?q=-7.14327,-79.45966" TargetMode="External"/><Relationship Id="rId8" Type="http://schemas.openxmlformats.org/officeDocument/2006/relationships/hyperlink" Target="https://www.google.com/maps?q=-12.03884,-76.94851" TargetMode="External"/><Relationship Id="rId142" Type="http://schemas.openxmlformats.org/officeDocument/2006/relationships/hyperlink" Target="https://www.google.com/maps?q=-12.03888,-76.94860" TargetMode="External"/><Relationship Id="rId184" Type="http://schemas.openxmlformats.org/officeDocument/2006/relationships/hyperlink" Target="https://www.google.com/maps?q=-12.07088,-76.98565" TargetMode="External"/><Relationship Id="rId251" Type="http://schemas.openxmlformats.org/officeDocument/2006/relationships/hyperlink" Target="https://www.google.com/maps?q=-8.65774,-78.62000" TargetMode="External"/><Relationship Id="rId46" Type="http://schemas.openxmlformats.org/officeDocument/2006/relationships/hyperlink" Target="https://www.google.com/maps?q=-12.03880,-76.94862" TargetMode="External"/><Relationship Id="rId293" Type="http://schemas.openxmlformats.org/officeDocument/2006/relationships/hyperlink" Target="https://www.google.com/maps?q=-5.17527,-80.67499" TargetMode="External"/><Relationship Id="rId307" Type="http://schemas.openxmlformats.org/officeDocument/2006/relationships/hyperlink" Target="https://www.google.com/maps?q=-5.23715,-80.64104" TargetMode="External"/><Relationship Id="rId349" Type="http://schemas.openxmlformats.org/officeDocument/2006/relationships/hyperlink" Target="https://www.google.com/maps?q=-12.03880,-76.94862" TargetMode="External"/><Relationship Id="rId88" Type="http://schemas.openxmlformats.org/officeDocument/2006/relationships/hyperlink" Target="https://www.google.com/maps?q=-4.91617,-80.69539" TargetMode="External"/><Relationship Id="rId111" Type="http://schemas.openxmlformats.org/officeDocument/2006/relationships/hyperlink" Target="https://www.google.com/maps?q=-12.03884,-76.94851" TargetMode="External"/><Relationship Id="rId153" Type="http://schemas.openxmlformats.org/officeDocument/2006/relationships/hyperlink" Target="https://www.google.com/maps?q=-4.59328,-81.25926" TargetMode="External"/><Relationship Id="rId195" Type="http://schemas.openxmlformats.org/officeDocument/2006/relationships/hyperlink" Target="https://www.google.com/maps?q=-12.06180,-76.95811" TargetMode="External"/><Relationship Id="rId209" Type="http://schemas.openxmlformats.org/officeDocument/2006/relationships/hyperlink" Target="https://www.google.com/maps?q=-4.89925,-80.67174" TargetMode="External"/><Relationship Id="rId360" Type="http://schemas.openxmlformats.org/officeDocument/2006/relationships/hyperlink" Target="https://www.google.com/maps?q=-4.89922,-80.67161" TargetMode="External"/><Relationship Id="rId220" Type="http://schemas.openxmlformats.org/officeDocument/2006/relationships/hyperlink" Target="https://www.google.com/maps?q=-4.59328,-81.25963" TargetMode="External"/></Relationships>
</file>

<file path=xl/worksheets/_rels/sheet12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google.com/maps?q=-10.97884,-77.64560" TargetMode="External"/><Relationship Id="rId21" Type="http://schemas.openxmlformats.org/officeDocument/2006/relationships/hyperlink" Target="https://www.google.com/maps?q=-8.44595,-78.74151" TargetMode="External"/><Relationship Id="rId324" Type="http://schemas.openxmlformats.org/officeDocument/2006/relationships/hyperlink" Target="https://www.google.com/maps?q=-4.22898,-81.16906" TargetMode="External"/><Relationship Id="rId531" Type="http://schemas.openxmlformats.org/officeDocument/2006/relationships/hyperlink" Target="https://www.google.com/maps?q=-10.08402,-78.14785" TargetMode="External"/><Relationship Id="rId170" Type="http://schemas.openxmlformats.org/officeDocument/2006/relationships/hyperlink" Target="https://www.google.com/maps?q=-10.33314,-78.04752" TargetMode="External"/><Relationship Id="rId268" Type="http://schemas.openxmlformats.org/officeDocument/2006/relationships/hyperlink" Target="https://www.google.com/maps?q=-8.67042,-78.62446" TargetMode="External"/><Relationship Id="rId475" Type="http://schemas.openxmlformats.org/officeDocument/2006/relationships/hyperlink" Target="https://www.google.com/maps?q=-4.89922,-80.67161" TargetMode="External"/><Relationship Id="rId32" Type="http://schemas.openxmlformats.org/officeDocument/2006/relationships/hyperlink" Target="https://www.google.com/maps?q=-11.07324,-77.58404" TargetMode="External"/><Relationship Id="rId128" Type="http://schemas.openxmlformats.org/officeDocument/2006/relationships/hyperlink" Target="https://www.google.com/maps?q=-9.26751,-78.42395" TargetMode="External"/><Relationship Id="rId335" Type="http://schemas.openxmlformats.org/officeDocument/2006/relationships/hyperlink" Target="https://www.google.com/maps?q=-4.23791,-81.17833" TargetMode="External"/><Relationship Id="rId542" Type="http://schemas.openxmlformats.org/officeDocument/2006/relationships/hyperlink" Target="https://www.google.com/maps?q=-10.07342,-78.15473" TargetMode="External"/><Relationship Id="rId181" Type="http://schemas.openxmlformats.org/officeDocument/2006/relationships/hyperlink" Target="https://www.google.com/maps?q=-10.37007,-78.01305" TargetMode="External"/><Relationship Id="rId402" Type="http://schemas.openxmlformats.org/officeDocument/2006/relationships/hyperlink" Target="https://www.google.com/maps?q=-4.22796,-81.17171" TargetMode="External"/><Relationship Id="rId279" Type="http://schemas.openxmlformats.org/officeDocument/2006/relationships/hyperlink" Target="https://www.google.com/maps?q=-12.02962,-76.95203" TargetMode="External"/><Relationship Id="rId486" Type="http://schemas.openxmlformats.org/officeDocument/2006/relationships/hyperlink" Target="https://www.google.com/maps?q=-12.03533,-76.94810" TargetMode="External"/><Relationship Id="rId43" Type="http://schemas.openxmlformats.org/officeDocument/2006/relationships/hyperlink" Target="https://www.google.com/maps?q=-10.21767,-78.04492" TargetMode="External"/><Relationship Id="rId139" Type="http://schemas.openxmlformats.org/officeDocument/2006/relationships/hyperlink" Target="https://www.google.com/maps?q=-11.44676,-77.34643" TargetMode="External"/><Relationship Id="rId346" Type="http://schemas.openxmlformats.org/officeDocument/2006/relationships/hyperlink" Target="https://www.google.com/maps?q=-4.57347,-81.24201" TargetMode="External"/><Relationship Id="rId553" Type="http://schemas.openxmlformats.org/officeDocument/2006/relationships/hyperlink" Target="https://www.google.com/maps?q=-9.86468,-78.20162" TargetMode="External"/><Relationship Id="rId192" Type="http://schemas.openxmlformats.org/officeDocument/2006/relationships/hyperlink" Target="https://www.google.com/maps?q=-8.94975,-78.62961" TargetMode="External"/><Relationship Id="rId206" Type="http://schemas.openxmlformats.org/officeDocument/2006/relationships/hyperlink" Target="https://www.google.com/maps?q=-10.41624,-77.96094" TargetMode="External"/><Relationship Id="rId413" Type="http://schemas.openxmlformats.org/officeDocument/2006/relationships/hyperlink" Target="https://www.google.com/maps?q=-9.45884,-78.33160" TargetMode="External"/><Relationship Id="rId497" Type="http://schemas.openxmlformats.org/officeDocument/2006/relationships/hyperlink" Target="https://www.google.com/maps?q=-9.20566,-78.45627" TargetMode="External"/><Relationship Id="rId357" Type="http://schemas.openxmlformats.org/officeDocument/2006/relationships/hyperlink" Target="https://www.google.com/maps?q=-9.31615,-78.40473" TargetMode="External"/><Relationship Id="rId54" Type="http://schemas.openxmlformats.org/officeDocument/2006/relationships/hyperlink" Target="https://www.google.com/maps?q=-4.57201,-81.23828" TargetMode="External"/><Relationship Id="rId217" Type="http://schemas.openxmlformats.org/officeDocument/2006/relationships/hyperlink" Target="https://www.google.com/maps?q=-11.64608,-77.20940" TargetMode="External"/><Relationship Id="rId564" Type="http://schemas.openxmlformats.org/officeDocument/2006/relationships/hyperlink" Target="https://www.google.com/maps?q=-7.17663,-79.43823" TargetMode="External"/><Relationship Id="rId424" Type="http://schemas.openxmlformats.org/officeDocument/2006/relationships/hyperlink" Target="https://www.google.com/maps?q=-7.24716,-79.46854" TargetMode="External"/><Relationship Id="rId270" Type="http://schemas.openxmlformats.org/officeDocument/2006/relationships/hyperlink" Target="https://www.google.com/maps?q=-8.45219,-78.73210" TargetMode="External"/><Relationship Id="rId65" Type="http://schemas.openxmlformats.org/officeDocument/2006/relationships/hyperlink" Target="https://www.google.com/maps?q=-7.17207,-79.43964" TargetMode="External"/><Relationship Id="rId130" Type="http://schemas.openxmlformats.org/officeDocument/2006/relationships/hyperlink" Target="https://www.google.com/maps?q=-11.39762,-77.39178" TargetMode="External"/><Relationship Id="rId368" Type="http://schemas.openxmlformats.org/officeDocument/2006/relationships/hyperlink" Target="https://www.google.com/maps?q=-10.08941,-78.14557" TargetMode="External"/><Relationship Id="rId575" Type="http://schemas.openxmlformats.org/officeDocument/2006/relationships/hyperlink" Target="https://www.google.com/maps?q=-6.71587,-79.89818" TargetMode="External"/><Relationship Id="rId228" Type="http://schemas.openxmlformats.org/officeDocument/2006/relationships/hyperlink" Target="https://www.google.com/maps?q=-10.24621,-78.03690" TargetMode="External"/><Relationship Id="rId435" Type="http://schemas.openxmlformats.org/officeDocument/2006/relationships/hyperlink" Target="https://www.google.com/maps?q=-4.22830,-81.17327" TargetMode="External"/><Relationship Id="rId281" Type="http://schemas.openxmlformats.org/officeDocument/2006/relationships/hyperlink" Target="https://www.google.com/maps?q=-9.67377,-78.27297" TargetMode="External"/><Relationship Id="rId502" Type="http://schemas.openxmlformats.org/officeDocument/2006/relationships/hyperlink" Target="https://www.google.com/maps?q=-9.94430,-78.21596" TargetMode="External"/><Relationship Id="rId76" Type="http://schemas.openxmlformats.org/officeDocument/2006/relationships/hyperlink" Target="https://www.google.com/maps?q=-6.54429,-80.01514" TargetMode="External"/><Relationship Id="rId141" Type="http://schemas.openxmlformats.org/officeDocument/2006/relationships/hyperlink" Target="https://www.google.com/maps?q=-12.05899,-76.94792" TargetMode="External"/><Relationship Id="rId379" Type="http://schemas.openxmlformats.org/officeDocument/2006/relationships/hyperlink" Target="https://www.google.com/maps?q=-4.56546,-81.22221" TargetMode="External"/><Relationship Id="rId586" Type="http://schemas.openxmlformats.org/officeDocument/2006/relationships/hyperlink" Target="https://www.google.com/maps?q=-10.37870,-78.00424" TargetMode="External"/><Relationship Id="rId7" Type="http://schemas.openxmlformats.org/officeDocument/2006/relationships/hyperlink" Target="https://www.google.com/maps?q=-10.34389,-78.04202" TargetMode="External"/><Relationship Id="rId239" Type="http://schemas.openxmlformats.org/officeDocument/2006/relationships/hyperlink" Target="https://www.google.com/maps?q=-4.22125,-81.16731" TargetMode="External"/><Relationship Id="rId446" Type="http://schemas.openxmlformats.org/officeDocument/2006/relationships/hyperlink" Target="https://www.google.com/maps?q=-10.91695,-77.66014" TargetMode="External"/><Relationship Id="rId292" Type="http://schemas.openxmlformats.org/officeDocument/2006/relationships/hyperlink" Target="https://www.google.com/maps?q=-7.71765,-79.31005" TargetMode="External"/><Relationship Id="rId306" Type="http://schemas.openxmlformats.org/officeDocument/2006/relationships/hyperlink" Target="https://www.google.com/maps?q=-10.36034,-78.02177" TargetMode="External"/><Relationship Id="rId87" Type="http://schemas.openxmlformats.org/officeDocument/2006/relationships/hyperlink" Target="https://www.google.com/maps?q=-4.59359,-81.25960" TargetMode="External"/><Relationship Id="rId513" Type="http://schemas.openxmlformats.org/officeDocument/2006/relationships/hyperlink" Target="https://www.google.com/maps?q=-8.08508,-79.09588" TargetMode="External"/><Relationship Id="rId597" Type="http://schemas.openxmlformats.org/officeDocument/2006/relationships/hyperlink" Target="https://www.google.com/maps?q=-10.37349,-78.01027" TargetMode="External"/><Relationship Id="rId152" Type="http://schemas.openxmlformats.org/officeDocument/2006/relationships/hyperlink" Target="https://www.google.com/maps?q=-4.57609,-81.24849" TargetMode="External"/><Relationship Id="rId457" Type="http://schemas.openxmlformats.org/officeDocument/2006/relationships/hyperlink" Target="https://www.google.com/maps?q=-8.97695,-78.61759" TargetMode="External"/><Relationship Id="rId261" Type="http://schemas.openxmlformats.org/officeDocument/2006/relationships/hyperlink" Target="https://www.google.com/maps?q=-4.50273,-81.22183" TargetMode="External"/><Relationship Id="rId499" Type="http://schemas.openxmlformats.org/officeDocument/2006/relationships/hyperlink" Target="https://www.google.com/maps?q=-10.93163,-77.65047" TargetMode="External"/><Relationship Id="rId14" Type="http://schemas.openxmlformats.org/officeDocument/2006/relationships/hyperlink" Target="https://www.google.com/maps?q=-11.64610,-77.20930" TargetMode="External"/><Relationship Id="rId56" Type="http://schemas.openxmlformats.org/officeDocument/2006/relationships/hyperlink" Target="https://www.google.com/maps?q=-8.95070,-78.62960" TargetMode="External"/><Relationship Id="rId317" Type="http://schemas.openxmlformats.org/officeDocument/2006/relationships/hyperlink" Target="https://www.google.com/maps?q=-10.82157,-77.70085" TargetMode="External"/><Relationship Id="rId359" Type="http://schemas.openxmlformats.org/officeDocument/2006/relationships/hyperlink" Target="https://www.google.com/maps?q=-8.45627,-78.72762" TargetMode="External"/><Relationship Id="rId524" Type="http://schemas.openxmlformats.org/officeDocument/2006/relationships/hyperlink" Target="https://www.google.com/maps?q=-10.66464,-77.80444" TargetMode="External"/><Relationship Id="rId566" Type="http://schemas.openxmlformats.org/officeDocument/2006/relationships/hyperlink" Target="https://www.google.com/maps?q=-10.64742,-77.85169" TargetMode="External"/><Relationship Id="rId98" Type="http://schemas.openxmlformats.org/officeDocument/2006/relationships/hyperlink" Target="https://www.google.com/maps?q=-10.39541,-77.98622" TargetMode="External"/><Relationship Id="rId121" Type="http://schemas.openxmlformats.org/officeDocument/2006/relationships/hyperlink" Target="https://www.google.com/maps?q=-8.95165,-78.62959" TargetMode="External"/><Relationship Id="rId163" Type="http://schemas.openxmlformats.org/officeDocument/2006/relationships/hyperlink" Target="https://www.google.com/maps?q=-4.22182,-81.16691" TargetMode="External"/><Relationship Id="rId219" Type="http://schemas.openxmlformats.org/officeDocument/2006/relationships/hyperlink" Target="https://www.google.com/maps?q=-7.24716,-79.46854" TargetMode="External"/><Relationship Id="rId370" Type="http://schemas.openxmlformats.org/officeDocument/2006/relationships/hyperlink" Target="https://www.google.com/maps?q=-10.66346,-77.80811" TargetMode="External"/><Relationship Id="rId426" Type="http://schemas.openxmlformats.org/officeDocument/2006/relationships/hyperlink" Target="https://www.google.com/maps?q=-8.93644,-78.63301" TargetMode="External"/><Relationship Id="rId230" Type="http://schemas.openxmlformats.org/officeDocument/2006/relationships/hyperlink" Target="https://www.google.com/maps?q=-9.26825,-78.42327" TargetMode="External"/><Relationship Id="rId468" Type="http://schemas.openxmlformats.org/officeDocument/2006/relationships/hyperlink" Target="https://www.google.com/maps?q=-10.98671,-77.64191" TargetMode="External"/><Relationship Id="rId25" Type="http://schemas.openxmlformats.org/officeDocument/2006/relationships/hyperlink" Target="https://www.google.com/maps?q=-10.97490,-77.64572" TargetMode="External"/><Relationship Id="rId67" Type="http://schemas.openxmlformats.org/officeDocument/2006/relationships/hyperlink" Target="https://www.google.com/maps?q=-10.31571,-78.04614" TargetMode="External"/><Relationship Id="rId272" Type="http://schemas.openxmlformats.org/officeDocument/2006/relationships/hyperlink" Target="https://www.google.com/maps?q=-8.95620,-78.62959" TargetMode="External"/><Relationship Id="rId328" Type="http://schemas.openxmlformats.org/officeDocument/2006/relationships/hyperlink" Target="https://www.google.com/maps?q=-10.33866,-78.04509" TargetMode="External"/><Relationship Id="rId535" Type="http://schemas.openxmlformats.org/officeDocument/2006/relationships/hyperlink" Target="https://www.google.com/maps?q=-4.58381,-81.25066" TargetMode="External"/><Relationship Id="rId577" Type="http://schemas.openxmlformats.org/officeDocument/2006/relationships/hyperlink" Target="https://www.google.com/maps?q=-11.76661,-77.16124" TargetMode="External"/><Relationship Id="rId132" Type="http://schemas.openxmlformats.org/officeDocument/2006/relationships/hyperlink" Target="https://www.google.com/maps?q=-9.05782,-78.59020" TargetMode="External"/><Relationship Id="rId174" Type="http://schemas.openxmlformats.org/officeDocument/2006/relationships/hyperlink" Target="https://www.google.com/maps?q=-11.63378,-77.21709" TargetMode="External"/><Relationship Id="rId381" Type="http://schemas.openxmlformats.org/officeDocument/2006/relationships/hyperlink" Target="https://www.google.com/maps?q=-8.38753,-78.85197" TargetMode="External"/><Relationship Id="rId241" Type="http://schemas.openxmlformats.org/officeDocument/2006/relationships/hyperlink" Target="https://www.google.com/maps?q=-4.14008,-81.08816" TargetMode="External"/><Relationship Id="rId437" Type="http://schemas.openxmlformats.org/officeDocument/2006/relationships/hyperlink" Target="https://www.google.com/maps?q=-4.14678,-81.09357" TargetMode="External"/><Relationship Id="rId479" Type="http://schemas.openxmlformats.org/officeDocument/2006/relationships/hyperlink" Target="https://www.google.com/maps?q=-7.18553,-79.43194" TargetMode="External"/><Relationship Id="rId36" Type="http://schemas.openxmlformats.org/officeDocument/2006/relationships/hyperlink" Target="https://www.google.com/maps?q=-10.18875,-78.06364" TargetMode="External"/><Relationship Id="rId283" Type="http://schemas.openxmlformats.org/officeDocument/2006/relationships/hyperlink" Target="https://www.google.com/maps?q=-8.95907,-78.62956" TargetMode="External"/><Relationship Id="rId339" Type="http://schemas.openxmlformats.org/officeDocument/2006/relationships/hyperlink" Target="https://www.google.com/maps?q=-10.36559,-78.01784" TargetMode="External"/><Relationship Id="rId490" Type="http://schemas.openxmlformats.org/officeDocument/2006/relationships/hyperlink" Target="https://www.google.com/maps?q=-12.03884,-76.94851" TargetMode="External"/><Relationship Id="rId504" Type="http://schemas.openxmlformats.org/officeDocument/2006/relationships/hyperlink" Target="https://www.google.com/maps?q=-4.57677,-81.25017" TargetMode="External"/><Relationship Id="rId546" Type="http://schemas.openxmlformats.org/officeDocument/2006/relationships/hyperlink" Target="https://www.google.com/maps?q=-4.52164,-81.20351" TargetMode="External"/><Relationship Id="rId78" Type="http://schemas.openxmlformats.org/officeDocument/2006/relationships/hyperlink" Target="https://www.google.com/maps?q=-4.59336,-81.25953" TargetMode="External"/><Relationship Id="rId101" Type="http://schemas.openxmlformats.org/officeDocument/2006/relationships/hyperlink" Target="https://www.google.com/maps?q=-4.47733,-81.20590" TargetMode="External"/><Relationship Id="rId143" Type="http://schemas.openxmlformats.org/officeDocument/2006/relationships/hyperlink" Target="https://www.google.com/maps?q=-11.32743,-77.47298" TargetMode="External"/><Relationship Id="rId185" Type="http://schemas.openxmlformats.org/officeDocument/2006/relationships/hyperlink" Target="https://www.google.com/maps?q=-10.33864,-78.04530" TargetMode="External"/><Relationship Id="rId350" Type="http://schemas.openxmlformats.org/officeDocument/2006/relationships/hyperlink" Target="https://www.google.com/maps?q=-10.65947,-77.82186" TargetMode="External"/><Relationship Id="rId406" Type="http://schemas.openxmlformats.org/officeDocument/2006/relationships/hyperlink" Target="https://www.google.com/maps?q=-10.34058,-78.04421" TargetMode="External"/><Relationship Id="rId588" Type="http://schemas.openxmlformats.org/officeDocument/2006/relationships/hyperlink" Target="https://www.google.com/maps?q=-9.43727,-78.35594" TargetMode="External"/><Relationship Id="rId9" Type="http://schemas.openxmlformats.org/officeDocument/2006/relationships/hyperlink" Target="https://www.google.com/maps?q=-9.69496,-78.28149" TargetMode="External"/><Relationship Id="rId210" Type="http://schemas.openxmlformats.org/officeDocument/2006/relationships/hyperlink" Target="https://www.google.com/maps?q=-10.36508,-78.01862" TargetMode="External"/><Relationship Id="rId392" Type="http://schemas.openxmlformats.org/officeDocument/2006/relationships/hyperlink" Target="https://www.google.com/maps?q=-9.74519,-78.24908" TargetMode="External"/><Relationship Id="rId448" Type="http://schemas.openxmlformats.org/officeDocument/2006/relationships/hyperlink" Target="https://www.google.com/maps?q=-10.09383,-78.14359" TargetMode="External"/><Relationship Id="rId252" Type="http://schemas.openxmlformats.org/officeDocument/2006/relationships/hyperlink" Target="https://www.google.com/maps?q=-11.45272,-77.33290" TargetMode="External"/><Relationship Id="rId294" Type="http://schemas.openxmlformats.org/officeDocument/2006/relationships/hyperlink" Target="https://www.google.com/maps?q=-8.40477,-78.83001" TargetMode="External"/><Relationship Id="rId308" Type="http://schemas.openxmlformats.org/officeDocument/2006/relationships/hyperlink" Target="https://www.google.com/maps?q=-8.95216,-78.62963" TargetMode="External"/><Relationship Id="rId515" Type="http://schemas.openxmlformats.org/officeDocument/2006/relationships/hyperlink" Target="https://www.google.com/maps?q=-11.08263,-77.58248" TargetMode="External"/><Relationship Id="rId47" Type="http://schemas.openxmlformats.org/officeDocument/2006/relationships/hyperlink" Target="https://www.google.com/maps?q=-10.82667,-77.70066" TargetMode="External"/><Relationship Id="rId89" Type="http://schemas.openxmlformats.org/officeDocument/2006/relationships/hyperlink" Target="https://www.google.com/maps?q=-10.98925,-77.63777" TargetMode="External"/><Relationship Id="rId112" Type="http://schemas.openxmlformats.org/officeDocument/2006/relationships/hyperlink" Target="https://www.google.com/maps?q=-11.77829,-77.15811" TargetMode="External"/><Relationship Id="rId154" Type="http://schemas.openxmlformats.org/officeDocument/2006/relationships/hyperlink" Target="https://www.google.com/maps?q=-9.22215,-78.44966" TargetMode="External"/><Relationship Id="rId361" Type="http://schemas.openxmlformats.org/officeDocument/2006/relationships/hyperlink" Target="https://www.google.com/maps?q=-10.36508,-78.01862" TargetMode="External"/><Relationship Id="rId557" Type="http://schemas.openxmlformats.org/officeDocument/2006/relationships/hyperlink" Target="https://www.google.com/maps?q=-4.91504,-80.66762" TargetMode="External"/><Relationship Id="rId599" Type="http://schemas.openxmlformats.org/officeDocument/2006/relationships/hyperlink" Target="https://www.google.com/maps?q=-6.77153,-79.87765" TargetMode="External"/><Relationship Id="rId196" Type="http://schemas.openxmlformats.org/officeDocument/2006/relationships/hyperlink" Target="https://www.google.com/maps?q=-8.60054,-78.66763" TargetMode="External"/><Relationship Id="rId417" Type="http://schemas.openxmlformats.org/officeDocument/2006/relationships/hyperlink" Target="https://www.google.com/maps?q=-8.04391,-79.08495" TargetMode="External"/><Relationship Id="rId459" Type="http://schemas.openxmlformats.org/officeDocument/2006/relationships/hyperlink" Target="https://www.google.com/maps?q=-4.56931,-81.23165" TargetMode="External"/><Relationship Id="rId16" Type="http://schemas.openxmlformats.org/officeDocument/2006/relationships/hyperlink" Target="https://www.google.com/maps?q=-8.45219,-78.73210" TargetMode="External"/><Relationship Id="rId221" Type="http://schemas.openxmlformats.org/officeDocument/2006/relationships/hyperlink" Target="https://www.google.com/maps?q=-6.72609,-79.89085" TargetMode="External"/><Relationship Id="rId263" Type="http://schemas.openxmlformats.org/officeDocument/2006/relationships/hyperlink" Target="https://www.google.com/maps?q=-9.42785,-78.36237" TargetMode="External"/><Relationship Id="rId319" Type="http://schemas.openxmlformats.org/officeDocument/2006/relationships/hyperlink" Target="https://www.google.com/maps?q=-7.86368,-79.13827" TargetMode="External"/><Relationship Id="rId470" Type="http://schemas.openxmlformats.org/officeDocument/2006/relationships/hyperlink" Target="https://www.google.com/maps?q=-6.81182,-79.82944" TargetMode="External"/><Relationship Id="rId526" Type="http://schemas.openxmlformats.org/officeDocument/2006/relationships/hyperlink" Target="https://www.google.com/maps?q=-10.07482,-78.15382" TargetMode="External"/><Relationship Id="rId58" Type="http://schemas.openxmlformats.org/officeDocument/2006/relationships/hyperlink" Target="https://www.google.com/maps?q=-9.45836,-78.33240" TargetMode="External"/><Relationship Id="rId123" Type="http://schemas.openxmlformats.org/officeDocument/2006/relationships/hyperlink" Target="https://www.google.com/maps?q=-12.03881,-76.94880" TargetMode="External"/><Relationship Id="rId330" Type="http://schemas.openxmlformats.org/officeDocument/2006/relationships/hyperlink" Target="https://www.google.com/maps?q=-10.15284,-78.10014" TargetMode="External"/><Relationship Id="rId568" Type="http://schemas.openxmlformats.org/officeDocument/2006/relationships/hyperlink" Target="https://www.google.com/maps?q=-4.22805,-81.17167" TargetMode="External"/><Relationship Id="rId165" Type="http://schemas.openxmlformats.org/officeDocument/2006/relationships/hyperlink" Target="https://www.google.com/maps?q=-4.23791,-81.17833" TargetMode="External"/><Relationship Id="rId372" Type="http://schemas.openxmlformats.org/officeDocument/2006/relationships/hyperlink" Target="https://www.google.com/maps?q=-10.31664,-78.04896" TargetMode="External"/><Relationship Id="rId428" Type="http://schemas.openxmlformats.org/officeDocument/2006/relationships/hyperlink" Target="https://www.google.com/maps?q=-9.91328,-78.21816" TargetMode="External"/><Relationship Id="rId232" Type="http://schemas.openxmlformats.org/officeDocument/2006/relationships/hyperlink" Target="https://www.google.com/maps?q=-4.23819,-81.17835" TargetMode="External"/><Relationship Id="rId274" Type="http://schemas.openxmlformats.org/officeDocument/2006/relationships/hyperlink" Target="https://www.google.com/maps?q=-10.37182,-78.01126" TargetMode="External"/><Relationship Id="rId481" Type="http://schemas.openxmlformats.org/officeDocument/2006/relationships/hyperlink" Target="https://www.google.com/maps?q=-9.75319,-78.24537" TargetMode="External"/><Relationship Id="rId27" Type="http://schemas.openxmlformats.org/officeDocument/2006/relationships/hyperlink" Target="https://www.google.com/maps?q=-7.40519,-79.55694" TargetMode="External"/><Relationship Id="rId69" Type="http://schemas.openxmlformats.org/officeDocument/2006/relationships/hyperlink" Target="https://www.google.com/maps?q=-12.05838,-76.94671" TargetMode="External"/><Relationship Id="rId134" Type="http://schemas.openxmlformats.org/officeDocument/2006/relationships/hyperlink" Target="https://www.google.com/maps?q=-10.30380,-78.05018" TargetMode="External"/><Relationship Id="rId537" Type="http://schemas.openxmlformats.org/officeDocument/2006/relationships/hyperlink" Target="https://www.google.com/maps?q=-11.14961,-77.59673" TargetMode="External"/><Relationship Id="rId579" Type="http://schemas.openxmlformats.org/officeDocument/2006/relationships/hyperlink" Target="https://www.google.com/maps?q=-9.86673,-78.20546" TargetMode="External"/><Relationship Id="rId80" Type="http://schemas.openxmlformats.org/officeDocument/2006/relationships/hyperlink" Target="https://www.google.com/maps?q=-7.75756,-79.27077" TargetMode="External"/><Relationship Id="rId176" Type="http://schemas.openxmlformats.org/officeDocument/2006/relationships/hyperlink" Target="https://www.google.com/maps?q=-7.71319,-79.31170" TargetMode="External"/><Relationship Id="rId341" Type="http://schemas.openxmlformats.org/officeDocument/2006/relationships/hyperlink" Target="https://www.google.com/maps?q=-4.23834,-81.17837" TargetMode="External"/><Relationship Id="rId383" Type="http://schemas.openxmlformats.org/officeDocument/2006/relationships/hyperlink" Target="https://www.google.com/maps?q=-11.77829,-77.15811" TargetMode="External"/><Relationship Id="rId439" Type="http://schemas.openxmlformats.org/officeDocument/2006/relationships/hyperlink" Target="https://www.google.com/maps?q=-8.40380,-78.83382" TargetMode="External"/><Relationship Id="rId590" Type="http://schemas.openxmlformats.org/officeDocument/2006/relationships/hyperlink" Target="https://www.google.com/maps?q=-8.96611,-78.62205" TargetMode="External"/><Relationship Id="rId201" Type="http://schemas.openxmlformats.org/officeDocument/2006/relationships/hyperlink" Target="https://www.google.com/maps?q=-8.10334,-79.09878" TargetMode="External"/><Relationship Id="rId243" Type="http://schemas.openxmlformats.org/officeDocument/2006/relationships/hyperlink" Target="https://www.google.com/maps?q=-10.22778,-78.03876" TargetMode="External"/><Relationship Id="rId285" Type="http://schemas.openxmlformats.org/officeDocument/2006/relationships/hyperlink" Target="https://www.google.com/maps?q=-11.90774,-77.07006" TargetMode="External"/><Relationship Id="rId450" Type="http://schemas.openxmlformats.org/officeDocument/2006/relationships/hyperlink" Target="https://www.google.com/maps?q=-10.21582,-78.04610" TargetMode="External"/><Relationship Id="rId506" Type="http://schemas.openxmlformats.org/officeDocument/2006/relationships/hyperlink" Target="https://www.google.com/maps?q=-11.41157,-77.37526" TargetMode="External"/><Relationship Id="rId38" Type="http://schemas.openxmlformats.org/officeDocument/2006/relationships/hyperlink" Target="https://www.google.com/maps?q=-9.89337,-78.20765" TargetMode="External"/><Relationship Id="rId103" Type="http://schemas.openxmlformats.org/officeDocument/2006/relationships/hyperlink" Target="https://www.google.com/maps?q=-11.33908,-77.46450" TargetMode="External"/><Relationship Id="rId310" Type="http://schemas.openxmlformats.org/officeDocument/2006/relationships/hyperlink" Target="https://www.google.com/maps?q=-10.36731,-78.01595" TargetMode="External"/><Relationship Id="rId492" Type="http://schemas.openxmlformats.org/officeDocument/2006/relationships/hyperlink" Target="https://www.google.com/maps?q=-4.15012,-81.09511" TargetMode="External"/><Relationship Id="rId548" Type="http://schemas.openxmlformats.org/officeDocument/2006/relationships/hyperlink" Target="https://www.google.com/maps?q=-11.16354,-77.58943" TargetMode="External"/><Relationship Id="rId91" Type="http://schemas.openxmlformats.org/officeDocument/2006/relationships/hyperlink" Target="https://www.google.com/maps?q=-7.16390,-79.44098" TargetMode="External"/><Relationship Id="rId145" Type="http://schemas.openxmlformats.org/officeDocument/2006/relationships/hyperlink" Target="https://www.google.com/maps?q=-9.76018,-78.24238" TargetMode="External"/><Relationship Id="rId187" Type="http://schemas.openxmlformats.org/officeDocument/2006/relationships/hyperlink" Target="https://www.google.com/maps?q=-4.23859,-81.17868" TargetMode="External"/><Relationship Id="rId352" Type="http://schemas.openxmlformats.org/officeDocument/2006/relationships/hyperlink" Target="https://www.google.com/maps?q=-4.22874,-81.17161" TargetMode="External"/><Relationship Id="rId394" Type="http://schemas.openxmlformats.org/officeDocument/2006/relationships/hyperlink" Target="https://www.google.com/maps?q=-9.49709,-78.27760" TargetMode="External"/><Relationship Id="rId408" Type="http://schemas.openxmlformats.org/officeDocument/2006/relationships/hyperlink" Target="https://www.google.com/maps?q=-10.25250,-78.03646" TargetMode="External"/><Relationship Id="rId212" Type="http://schemas.openxmlformats.org/officeDocument/2006/relationships/hyperlink" Target="https://www.google.com/maps?q=-12.07207,-76.98498" TargetMode="External"/><Relationship Id="rId254" Type="http://schemas.openxmlformats.org/officeDocument/2006/relationships/hyperlink" Target="https://www.google.com/maps?q=-10.39761,-77.98387" TargetMode="External"/><Relationship Id="rId49" Type="http://schemas.openxmlformats.org/officeDocument/2006/relationships/hyperlink" Target="https://www.google.com/maps?q=-9.22215,-78.44966" TargetMode="External"/><Relationship Id="rId114" Type="http://schemas.openxmlformats.org/officeDocument/2006/relationships/hyperlink" Target="https://www.google.com/maps?q=-11.77733,-77.15911" TargetMode="External"/><Relationship Id="rId296" Type="http://schemas.openxmlformats.org/officeDocument/2006/relationships/hyperlink" Target="https://www.google.com/maps?q=-9.14088,-78.51764" TargetMode="External"/><Relationship Id="rId461" Type="http://schemas.openxmlformats.org/officeDocument/2006/relationships/hyperlink" Target="https://www.google.com/maps?q=-9.44045,-78.35385" TargetMode="External"/><Relationship Id="rId517" Type="http://schemas.openxmlformats.org/officeDocument/2006/relationships/hyperlink" Target="https://www.google.com/maps?q=-7.74364,-79.28789" TargetMode="External"/><Relationship Id="rId559" Type="http://schemas.openxmlformats.org/officeDocument/2006/relationships/hyperlink" Target="https://www.google.com/maps?q=-6.81374,-79.82945" TargetMode="External"/><Relationship Id="rId60" Type="http://schemas.openxmlformats.org/officeDocument/2006/relationships/hyperlink" Target="https://www.google.com/maps?q=-8.97241,-78.61924" TargetMode="External"/><Relationship Id="rId156" Type="http://schemas.openxmlformats.org/officeDocument/2006/relationships/hyperlink" Target="https://www.google.com/maps?q=-4.57456,-81.24455" TargetMode="External"/><Relationship Id="rId198" Type="http://schemas.openxmlformats.org/officeDocument/2006/relationships/hyperlink" Target="https://www.google.com/maps?q=-4.50334,-81.22178" TargetMode="External"/><Relationship Id="rId321" Type="http://schemas.openxmlformats.org/officeDocument/2006/relationships/hyperlink" Target="https://www.google.com/maps?q=-7.74007,-79.29108" TargetMode="External"/><Relationship Id="rId363" Type="http://schemas.openxmlformats.org/officeDocument/2006/relationships/hyperlink" Target="https://www.google.com/maps?q=-8.11170,-79.09461" TargetMode="External"/><Relationship Id="rId419" Type="http://schemas.openxmlformats.org/officeDocument/2006/relationships/hyperlink" Target="https://www.google.com/maps?q=-10.57829,-77.86960" TargetMode="External"/><Relationship Id="rId570" Type="http://schemas.openxmlformats.org/officeDocument/2006/relationships/hyperlink" Target="https://www.google.com/maps?q=-4.22697,-81.16856" TargetMode="External"/><Relationship Id="rId223" Type="http://schemas.openxmlformats.org/officeDocument/2006/relationships/hyperlink" Target="https://www.google.com/maps?q=-9.05435,-78.59180" TargetMode="External"/><Relationship Id="rId430" Type="http://schemas.openxmlformats.org/officeDocument/2006/relationships/hyperlink" Target="https://www.google.com/maps?q=-12.06367,-76.96333" TargetMode="External"/><Relationship Id="rId18" Type="http://schemas.openxmlformats.org/officeDocument/2006/relationships/hyperlink" Target="https://www.google.com/maps?q=-11.12664,-77.59395" TargetMode="External"/><Relationship Id="rId265" Type="http://schemas.openxmlformats.org/officeDocument/2006/relationships/hyperlink" Target="https://www.google.com/maps?q=-8.26583,-78.92730" TargetMode="External"/><Relationship Id="rId472" Type="http://schemas.openxmlformats.org/officeDocument/2006/relationships/hyperlink" Target="https://www.google.com/maps?q=-10.08027,-78.15014" TargetMode="External"/><Relationship Id="rId528" Type="http://schemas.openxmlformats.org/officeDocument/2006/relationships/hyperlink" Target="https://www.google.com/maps?q=-4.23139,-81.17424" TargetMode="External"/><Relationship Id="rId125" Type="http://schemas.openxmlformats.org/officeDocument/2006/relationships/hyperlink" Target="https://www.google.com/maps?q=-11.83374,-77.11316" TargetMode="External"/><Relationship Id="rId167" Type="http://schemas.openxmlformats.org/officeDocument/2006/relationships/hyperlink" Target="https://www.google.com/maps?q=-9.63853,-78.25832" TargetMode="External"/><Relationship Id="rId332" Type="http://schemas.openxmlformats.org/officeDocument/2006/relationships/hyperlink" Target="https://www.google.com/maps?q=-9.87066,-78.20968" TargetMode="External"/><Relationship Id="rId374" Type="http://schemas.openxmlformats.org/officeDocument/2006/relationships/hyperlink" Target="https://www.google.com/maps?q=-4.46453,-81.19858" TargetMode="External"/><Relationship Id="rId581" Type="http://schemas.openxmlformats.org/officeDocument/2006/relationships/hyperlink" Target="https://www.google.com/maps?q=-10.32923,-78.04850" TargetMode="External"/><Relationship Id="rId71" Type="http://schemas.openxmlformats.org/officeDocument/2006/relationships/hyperlink" Target="https://www.google.com/maps?q=-4.91689,-80.66495" TargetMode="External"/><Relationship Id="rId234" Type="http://schemas.openxmlformats.org/officeDocument/2006/relationships/hyperlink" Target="https://www.google.com/maps?q=-4.22899,-81.16915" TargetMode="External"/><Relationship Id="rId2" Type="http://schemas.openxmlformats.org/officeDocument/2006/relationships/hyperlink" Target="https://www.google.com/maps?q=-10.66383,-77.80692" TargetMode="External"/><Relationship Id="rId29" Type="http://schemas.openxmlformats.org/officeDocument/2006/relationships/hyperlink" Target="https://www.google.com/maps?q=-11.83374,-77.11316" TargetMode="External"/><Relationship Id="rId276" Type="http://schemas.openxmlformats.org/officeDocument/2006/relationships/hyperlink" Target="https://www.google.com/maps?q=-10.30887,-78.04560" TargetMode="External"/><Relationship Id="rId441" Type="http://schemas.openxmlformats.org/officeDocument/2006/relationships/hyperlink" Target="https://www.google.com/maps?q=-9.87066,-78.20968" TargetMode="External"/><Relationship Id="rId483" Type="http://schemas.openxmlformats.org/officeDocument/2006/relationships/hyperlink" Target="https://www.google.com/maps?q=-10.25454,-78.03636" TargetMode="External"/><Relationship Id="rId539" Type="http://schemas.openxmlformats.org/officeDocument/2006/relationships/hyperlink" Target="https://www.google.com/maps?q=-9.73145,-78.25931" TargetMode="External"/><Relationship Id="rId40" Type="http://schemas.openxmlformats.org/officeDocument/2006/relationships/hyperlink" Target="https://www.google.com/maps?q=-9.20397,-78.45747" TargetMode="External"/><Relationship Id="rId136" Type="http://schemas.openxmlformats.org/officeDocument/2006/relationships/hyperlink" Target="https://www.google.com/maps?q=-11.20497,-77.56179" TargetMode="External"/><Relationship Id="rId178" Type="http://schemas.openxmlformats.org/officeDocument/2006/relationships/hyperlink" Target="https://www.google.com/maps?q=-10.34440,-78.04138" TargetMode="External"/><Relationship Id="rId301" Type="http://schemas.openxmlformats.org/officeDocument/2006/relationships/hyperlink" Target="https://www.google.com/maps?q=-11.15928,-77.59211" TargetMode="External"/><Relationship Id="rId343" Type="http://schemas.openxmlformats.org/officeDocument/2006/relationships/hyperlink" Target="https://www.google.com/maps?q=-9.46326,-78.32397" TargetMode="External"/><Relationship Id="rId550" Type="http://schemas.openxmlformats.org/officeDocument/2006/relationships/hyperlink" Target="https://www.google.com/maps?q=-7.85044,-79.14942" TargetMode="External"/><Relationship Id="rId82" Type="http://schemas.openxmlformats.org/officeDocument/2006/relationships/hyperlink" Target="https://www.google.com/maps?q=-7.85939,-79.14363" TargetMode="External"/><Relationship Id="rId203" Type="http://schemas.openxmlformats.org/officeDocument/2006/relationships/hyperlink" Target="https://www.google.com/maps?q=-8.44808,-78.73680" TargetMode="External"/><Relationship Id="rId385" Type="http://schemas.openxmlformats.org/officeDocument/2006/relationships/hyperlink" Target="https://www.google.com/maps?q=-8.59656,-78.66789" TargetMode="External"/><Relationship Id="rId592" Type="http://schemas.openxmlformats.org/officeDocument/2006/relationships/hyperlink" Target="https://www.google.com/maps?q=-4.59359,-81.25960" TargetMode="External"/><Relationship Id="rId245" Type="http://schemas.openxmlformats.org/officeDocument/2006/relationships/hyperlink" Target="https://www.google.com/maps?q=-11.63531,-77.21584" TargetMode="External"/><Relationship Id="rId287" Type="http://schemas.openxmlformats.org/officeDocument/2006/relationships/hyperlink" Target="https://www.google.com/maps?q=-11.17548,-77.58187" TargetMode="External"/><Relationship Id="rId410" Type="http://schemas.openxmlformats.org/officeDocument/2006/relationships/hyperlink" Target="https://www.google.com/maps?q=-10.44469,-77.92902" TargetMode="External"/><Relationship Id="rId452" Type="http://schemas.openxmlformats.org/officeDocument/2006/relationships/hyperlink" Target="https://www.google.com/maps?q=-8.68063,-78.62930" TargetMode="External"/><Relationship Id="rId494" Type="http://schemas.openxmlformats.org/officeDocument/2006/relationships/hyperlink" Target="https://www.google.com/maps?q=-10.30610,-78.04822" TargetMode="External"/><Relationship Id="rId508" Type="http://schemas.openxmlformats.org/officeDocument/2006/relationships/hyperlink" Target="https://www.google.com/maps?q=-4.46707,-81.20006" TargetMode="External"/><Relationship Id="rId105" Type="http://schemas.openxmlformats.org/officeDocument/2006/relationships/hyperlink" Target="https://www.google.com/maps?q=-10.25025,-78.03663" TargetMode="External"/><Relationship Id="rId147" Type="http://schemas.openxmlformats.org/officeDocument/2006/relationships/hyperlink" Target="https://www.google.com/maps?q=-4.12470,-81.06574" TargetMode="External"/><Relationship Id="rId312" Type="http://schemas.openxmlformats.org/officeDocument/2006/relationships/hyperlink" Target="https://www.google.com/maps?q=-4.56431,-81.21918" TargetMode="External"/><Relationship Id="rId354" Type="http://schemas.openxmlformats.org/officeDocument/2006/relationships/hyperlink" Target="https://www.google.com/maps?q=-11.10423,-77.59017" TargetMode="External"/><Relationship Id="rId51" Type="http://schemas.openxmlformats.org/officeDocument/2006/relationships/hyperlink" Target="https://www.google.com/maps?q=-8.50171,-78.68977" TargetMode="External"/><Relationship Id="rId93" Type="http://schemas.openxmlformats.org/officeDocument/2006/relationships/hyperlink" Target="https://www.google.com/maps?q=-8.01249,-79.07117" TargetMode="External"/><Relationship Id="rId189" Type="http://schemas.openxmlformats.org/officeDocument/2006/relationships/hyperlink" Target="https://www.google.com/maps?q=-11.77780,-77.15816" TargetMode="External"/><Relationship Id="rId396" Type="http://schemas.openxmlformats.org/officeDocument/2006/relationships/hyperlink" Target="https://www.google.com/maps?q=-7.82015,-79.17277" TargetMode="External"/><Relationship Id="rId561" Type="http://schemas.openxmlformats.org/officeDocument/2006/relationships/hyperlink" Target="https://www.google.com/maps?q=-12.03537,-76.94818" TargetMode="External"/><Relationship Id="rId214" Type="http://schemas.openxmlformats.org/officeDocument/2006/relationships/hyperlink" Target="https://www.google.com/maps?q=-9.87160,-78.21012" TargetMode="External"/><Relationship Id="rId256" Type="http://schemas.openxmlformats.org/officeDocument/2006/relationships/hyperlink" Target="https://www.google.com/maps?q=-10.29931,-78.04821" TargetMode="External"/><Relationship Id="rId298" Type="http://schemas.openxmlformats.org/officeDocument/2006/relationships/hyperlink" Target="https://www.google.com/maps?q=-8.95316,-78.62963" TargetMode="External"/><Relationship Id="rId421" Type="http://schemas.openxmlformats.org/officeDocument/2006/relationships/hyperlink" Target="https://www.google.com/maps?q=-4.46421,-81.19851" TargetMode="External"/><Relationship Id="rId463" Type="http://schemas.openxmlformats.org/officeDocument/2006/relationships/hyperlink" Target="https://www.google.com/maps?q=-6.78635,-79.86860" TargetMode="External"/><Relationship Id="rId519" Type="http://schemas.openxmlformats.org/officeDocument/2006/relationships/hyperlink" Target="https://www.google.com/maps?q=-4.57752,-81.25098" TargetMode="External"/><Relationship Id="rId116" Type="http://schemas.openxmlformats.org/officeDocument/2006/relationships/hyperlink" Target="https://www.google.com/maps?q=-6.77759,-79.87402" TargetMode="External"/><Relationship Id="rId158" Type="http://schemas.openxmlformats.org/officeDocument/2006/relationships/hyperlink" Target="https://www.google.com/maps?q=-6.71200,-79.90115" TargetMode="External"/><Relationship Id="rId323" Type="http://schemas.openxmlformats.org/officeDocument/2006/relationships/hyperlink" Target="https://www.google.com/maps?q=-9.28438,-78.41572" TargetMode="External"/><Relationship Id="rId530" Type="http://schemas.openxmlformats.org/officeDocument/2006/relationships/hyperlink" Target="https://www.google.com/maps?q=-4.58400,-81.25065" TargetMode="External"/><Relationship Id="rId20" Type="http://schemas.openxmlformats.org/officeDocument/2006/relationships/hyperlink" Target="https://www.google.com/maps?q=-9.94872,-78.21203" TargetMode="External"/><Relationship Id="rId62" Type="http://schemas.openxmlformats.org/officeDocument/2006/relationships/hyperlink" Target="https://www.google.com/maps?q=-10.25454,-78.03636" TargetMode="External"/><Relationship Id="rId365" Type="http://schemas.openxmlformats.org/officeDocument/2006/relationships/hyperlink" Target="https://www.google.com/maps?q=-6.77496,-79.87565" TargetMode="External"/><Relationship Id="rId572" Type="http://schemas.openxmlformats.org/officeDocument/2006/relationships/hyperlink" Target="https://www.google.com/maps?q=-4.52181,-81.20346" TargetMode="External"/><Relationship Id="rId225" Type="http://schemas.openxmlformats.org/officeDocument/2006/relationships/hyperlink" Target="https://www.google.com/maps?q=-7.21543,-79.43035" TargetMode="External"/><Relationship Id="rId267" Type="http://schemas.openxmlformats.org/officeDocument/2006/relationships/hyperlink" Target="https://www.google.com/maps?q=-8.65377,-78.61961" TargetMode="External"/><Relationship Id="rId432" Type="http://schemas.openxmlformats.org/officeDocument/2006/relationships/hyperlink" Target="https://www.google.com/maps?q=-9.32299,-78.40617" TargetMode="External"/><Relationship Id="rId474" Type="http://schemas.openxmlformats.org/officeDocument/2006/relationships/hyperlink" Target="https://www.google.com/maps?q=-7.24558,-79.46748" TargetMode="External"/><Relationship Id="rId127" Type="http://schemas.openxmlformats.org/officeDocument/2006/relationships/hyperlink" Target="https://www.google.com/maps?q=-4.22868,-81.17134" TargetMode="External"/><Relationship Id="rId31" Type="http://schemas.openxmlformats.org/officeDocument/2006/relationships/hyperlink" Target="https://www.google.com/maps?q=-8.16887,-79.00490" TargetMode="External"/><Relationship Id="rId73" Type="http://schemas.openxmlformats.org/officeDocument/2006/relationships/hyperlink" Target="https://www.google.com/maps?q=-8.94882,-78.62963" TargetMode="External"/><Relationship Id="rId169" Type="http://schemas.openxmlformats.org/officeDocument/2006/relationships/hyperlink" Target="https://www.google.com/maps?q=-4.91496,-80.66781" TargetMode="External"/><Relationship Id="rId334" Type="http://schemas.openxmlformats.org/officeDocument/2006/relationships/hyperlink" Target="https://www.google.com/maps?q=-11.90700,-77.06960" TargetMode="External"/><Relationship Id="rId376" Type="http://schemas.openxmlformats.org/officeDocument/2006/relationships/hyperlink" Target="https://www.google.com/maps?q=-4.17697,-81.12646" TargetMode="External"/><Relationship Id="rId541" Type="http://schemas.openxmlformats.org/officeDocument/2006/relationships/hyperlink" Target="https://www.google.com/maps?q=-4.57565,-81.24734" TargetMode="External"/><Relationship Id="rId583" Type="http://schemas.openxmlformats.org/officeDocument/2006/relationships/hyperlink" Target="https://www.google.com/maps?q=-4.47733,-81.20590" TargetMode="External"/><Relationship Id="rId4" Type="http://schemas.openxmlformats.org/officeDocument/2006/relationships/hyperlink" Target="https://www.google.com/maps?q=-4.50309,-81.22178" TargetMode="External"/><Relationship Id="rId180" Type="http://schemas.openxmlformats.org/officeDocument/2006/relationships/hyperlink" Target="https://www.google.com/maps?q=-4.46421,-81.19851" TargetMode="External"/><Relationship Id="rId236" Type="http://schemas.openxmlformats.org/officeDocument/2006/relationships/hyperlink" Target="https://www.google.com/maps?q=-9.27508,-78.41806" TargetMode="External"/><Relationship Id="rId278" Type="http://schemas.openxmlformats.org/officeDocument/2006/relationships/hyperlink" Target="https://www.google.com/maps?q=-9.63853,-78.25832" TargetMode="External"/><Relationship Id="rId401" Type="http://schemas.openxmlformats.org/officeDocument/2006/relationships/hyperlink" Target="https://www.google.com/maps?q=-9.89077,-78.20909" TargetMode="External"/><Relationship Id="rId443" Type="http://schemas.openxmlformats.org/officeDocument/2006/relationships/hyperlink" Target="https://www.google.com/maps?q=-11.16945,-77.58568" TargetMode="External"/><Relationship Id="rId303" Type="http://schemas.openxmlformats.org/officeDocument/2006/relationships/hyperlink" Target="https://www.google.com/maps?q=-7.19822,-79.42863" TargetMode="External"/><Relationship Id="rId485" Type="http://schemas.openxmlformats.org/officeDocument/2006/relationships/hyperlink" Target="https://www.google.com/maps?q=-4.22874,-81.17161" TargetMode="External"/><Relationship Id="rId42" Type="http://schemas.openxmlformats.org/officeDocument/2006/relationships/hyperlink" Target="https://www.google.com/maps?q=-4.22898,-81.16906" TargetMode="External"/><Relationship Id="rId84" Type="http://schemas.openxmlformats.org/officeDocument/2006/relationships/hyperlink" Target="https://www.google.com/maps?q=-4.51779,-81.21522" TargetMode="External"/><Relationship Id="rId138" Type="http://schemas.openxmlformats.org/officeDocument/2006/relationships/hyperlink" Target="https://www.google.com/maps?q=-10.68211,-77.79066" TargetMode="External"/><Relationship Id="rId345" Type="http://schemas.openxmlformats.org/officeDocument/2006/relationships/hyperlink" Target="https://www.google.com/maps?q=-11.63478,-77.21621" TargetMode="External"/><Relationship Id="rId387" Type="http://schemas.openxmlformats.org/officeDocument/2006/relationships/hyperlink" Target="https://www.google.com/maps?q=-8.38897,-78.85071" TargetMode="External"/><Relationship Id="rId510" Type="http://schemas.openxmlformats.org/officeDocument/2006/relationships/hyperlink" Target="https://www.google.com/maps?q=-8.11208,-79.09439" TargetMode="External"/><Relationship Id="rId552" Type="http://schemas.openxmlformats.org/officeDocument/2006/relationships/hyperlink" Target="https://www.google.com/maps?q=-10.98721,-77.64111" TargetMode="External"/><Relationship Id="rId594" Type="http://schemas.openxmlformats.org/officeDocument/2006/relationships/hyperlink" Target="https://www.google.com/maps?q=-10.98365,-77.64445" TargetMode="External"/><Relationship Id="rId191" Type="http://schemas.openxmlformats.org/officeDocument/2006/relationships/hyperlink" Target="https://www.google.com/maps?q=-10.14451,-78.11155" TargetMode="External"/><Relationship Id="rId205" Type="http://schemas.openxmlformats.org/officeDocument/2006/relationships/hyperlink" Target="https://www.google.com/maps?q=-10.66183,-77.81200" TargetMode="External"/><Relationship Id="rId247" Type="http://schemas.openxmlformats.org/officeDocument/2006/relationships/hyperlink" Target="https://www.google.com/maps?q=-8.50260,-78.68949" TargetMode="External"/><Relationship Id="rId412" Type="http://schemas.openxmlformats.org/officeDocument/2006/relationships/hyperlink" Target="https://www.google.com/maps?q=-8.58498,-78.66853" TargetMode="External"/><Relationship Id="rId107" Type="http://schemas.openxmlformats.org/officeDocument/2006/relationships/hyperlink" Target="https://www.google.com/maps?q=-11.77780,-77.15816" TargetMode="External"/><Relationship Id="rId289" Type="http://schemas.openxmlformats.org/officeDocument/2006/relationships/hyperlink" Target="https://www.google.com/maps?q=-4.22182,-81.16691" TargetMode="External"/><Relationship Id="rId454" Type="http://schemas.openxmlformats.org/officeDocument/2006/relationships/hyperlink" Target="https://www.google.com/maps?q=-4.91496,-80.66781" TargetMode="External"/><Relationship Id="rId496" Type="http://schemas.openxmlformats.org/officeDocument/2006/relationships/hyperlink" Target="https://www.google.com/maps?q=-9.42787,-78.36232" TargetMode="External"/><Relationship Id="rId11" Type="http://schemas.openxmlformats.org/officeDocument/2006/relationships/hyperlink" Target="https://www.google.com/maps?q=-10.33144,-78.04832" TargetMode="External"/><Relationship Id="rId53" Type="http://schemas.openxmlformats.org/officeDocument/2006/relationships/hyperlink" Target="https://www.google.com/maps?q=-7.17879,-79.43733" TargetMode="External"/><Relationship Id="rId149" Type="http://schemas.openxmlformats.org/officeDocument/2006/relationships/hyperlink" Target="https://www.google.com/maps?q=-12.06428,-76.96488" TargetMode="External"/><Relationship Id="rId314" Type="http://schemas.openxmlformats.org/officeDocument/2006/relationships/hyperlink" Target="https://www.google.com/maps?q=-9.70311,-78.27788" TargetMode="External"/><Relationship Id="rId356" Type="http://schemas.openxmlformats.org/officeDocument/2006/relationships/hyperlink" Target="https://www.google.com/maps?q=-11.17201,-77.58406" TargetMode="External"/><Relationship Id="rId398" Type="http://schemas.openxmlformats.org/officeDocument/2006/relationships/hyperlink" Target="https://www.google.com/maps?q=-4.56593,-81.22322" TargetMode="External"/><Relationship Id="rId521" Type="http://schemas.openxmlformats.org/officeDocument/2006/relationships/hyperlink" Target="https://www.google.com/maps?q=-8.40380,-78.83382" TargetMode="External"/><Relationship Id="rId563" Type="http://schemas.openxmlformats.org/officeDocument/2006/relationships/hyperlink" Target="https://www.google.com/maps?q=-10.08494,-78.14738" TargetMode="External"/><Relationship Id="rId95" Type="http://schemas.openxmlformats.org/officeDocument/2006/relationships/hyperlink" Target="https://www.google.com/maps?q=-10.66183,-77.81200" TargetMode="External"/><Relationship Id="rId160" Type="http://schemas.openxmlformats.org/officeDocument/2006/relationships/hyperlink" Target="https://www.google.com/maps?q=-9.91154,-78.21718" TargetMode="External"/><Relationship Id="rId216" Type="http://schemas.openxmlformats.org/officeDocument/2006/relationships/hyperlink" Target="https://www.google.com/maps?q=-11.09376,-77.58520" TargetMode="External"/><Relationship Id="rId423" Type="http://schemas.openxmlformats.org/officeDocument/2006/relationships/hyperlink" Target="https://www.google.com/maps?q=-10.40485,-77.97170" TargetMode="External"/><Relationship Id="rId258" Type="http://schemas.openxmlformats.org/officeDocument/2006/relationships/hyperlink" Target="https://www.google.com/maps?q=-4.51829,-81.21426" TargetMode="External"/><Relationship Id="rId465" Type="http://schemas.openxmlformats.org/officeDocument/2006/relationships/hyperlink" Target="https://www.google.com/maps?q=-11.90851,-77.07062" TargetMode="External"/><Relationship Id="rId22" Type="http://schemas.openxmlformats.org/officeDocument/2006/relationships/hyperlink" Target="https://www.google.com/maps?q=-10.08312,-78.14834" TargetMode="External"/><Relationship Id="rId64" Type="http://schemas.openxmlformats.org/officeDocument/2006/relationships/hyperlink" Target="https://www.google.com/maps?q=-9.18720,-78.46964" TargetMode="External"/><Relationship Id="rId118" Type="http://schemas.openxmlformats.org/officeDocument/2006/relationships/hyperlink" Target="https://www.google.com/maps?q=-9.63454,-78.25798" TargetMode="External"/><Relationship Id="rId325" Type="http://schemas.openxmlformats.org/officeDocument/2006/relationships/hyperlink" Target="https://www.google.com/maps?q=-9.04323,-78.60667" TargetMode="External"/><Relationship Id="rId367" Type="http://schemas.openxmlformats.org/officeDocument/2006/relationships/hyperlink" Target="https://www.google.com/maps?q=-10.33590,-78.04631" TargetMode="External"/><Relationship Id="rId532" Type="http://schemas.openxmlformats.org/officeDocument/2006/relationships/hyperlink" Target="https://www.google.com/maps?q=-10.66383,-77.80692" TargetMode="External"/><Relationship Id="rId574" Type="http://schemas.openxmlformats.org/officeDocument/2006/relationships/hyperlink" Target="https://www.google.com/maps?q=-8.94909,-78.62963" TargetMode="External"/><Relationship Id="rId171" Type="http://schemas.openxmlformats.org/officeDocument/2006/relationships/hyperlink" Target="https://www.google.com/maps?q=-10.08377,-78.14787" TargetMode="External"/><Relationship Id="rId227" Type="http://schemas.openxmlformats.org/officeDocument/2006/relationships/hyperlink" Target="https://www.google.com/maps?q=-12.06428,-76.96488" TargetMode="External"/><Relationship Id="rId269" Type="http://schemas.openxmlformats.org/officeDocument/2006/relationships/hyperlink" Target="https://www.google.com/maps?q=-9.88105,-78.21317" TargetMode="External"/><Relationship Id="rId434" Type="http://schemas.openxmlformats.org/officeDocument/2006/relationships/hyperlink" Target="https://www.google.com/maps?q=-10.08286,-78.14841" TargetMode="External"/><Relationship Id="rId476" Type="http://schemas.openxmlformats.org/officeDocument/2006/relationships/hyperlink" Target="https://www.google.com/maps?q=-10.95428,-77.64671" TargetMode="External"/><Relationship Id="rId33" Type="http://schemas.openxmlformats.org/officeDocument/2006/relationships/hyperlink" Target="https://www.google.com/maps?q=-4.57382,-81.24287" TargetMode="External"/><Relationship Id="rId129" Type="http://schemas.openxmlformats.org/officeDocument/2006/relationships/hyperlink" Target="https://www.google.com/maps?q=-9.86427,-78.20077" TargetMode="External"/><Relationship Id="rId280" Type="http://schemas.openxmlformats.org/officeDocument/2006/relationships/hyperlink" Target="https://www.google.com/maps?q=-10.43527,-77.92968" TargetMode="External"/><Relationship Id="rId336" Type="http://schemas.openxmlformats.org/officeDocument/2006/relationships/hyperlink" Target="https://www.google.com/maps?q=-9.73283,-78.25674" TargetMode="External"/><Relationship Id="rId501" Type="http://schemas.openxmlformats.org/officeDocument/2006/relationships/hyperlink" Target="https://www.google.com/maps?q=-8.38897,-78.85071" TargetMode="External"/><Relationship Id="rId543" Type="http://schemas.openxmlformats.org/officeDocument/2006/relationships/hyperlink" Target="https://www.google.com/maps?q=-12.06428,-76.96491" TargetMode="External"/><Relationship Id="rId75" Type="http://schemas.openxmlformats.org/officeDocument/2006/relationships/hyperlink" Target="https://www.google.com/maps?q=-4.89925,-80.67174" TargetMode="External"/><Relationship Id="rId140" Type="http://schemas.openxmlformats.org/officeDocument/2006/relationships/hyperlink" Target="https://www.google.com/maps?q=-10.36946,-78.01339" TargetMode="External"/><Relationship Id="rId182" Type="http://schemas.openxmlformats.org/officeDocument/2006/relationships/hyperlink" Target="https://www.google.com/maps?q=-12.07207,-76.98485" TargetMode="External"/><Relationship Id="rId378" Type="http://schemas.openxmlformats.org/officeDocument/2006/relationships/hyperlink" Target="https://www.google.com/maps?q=-10.89407,-77.67455" TargetMode="External"/><Relationship Id="rId403" Type="http://schemas.openxmlformats.org/officeDocument/2006/relationships/hyperlink" Target="https://www.google.com/maps?q=-4.47706,-81.20559" TargetMode="External"/><Relationship Id="rId585" Type="http://schemas.openxmlformats.org/officeDocument/2006/relationships/hyperlink" Target="https://www.google.com/maps?q=-10.22778,-78.03876" TargetMode="External"/><Relationship Id="rId6" Type="http://schemas.openxmlformats.org/officeDocument/2006/relationships/hyperlink" Target="https://www.google.com/maps?q=-4.59204,-81.25980" TargetMode="External"/><Relationship Id="rId238" Type="http://schemas.openxmlformats.org/officeDocument/2006/relationships/hyperlink" Target="https://www.google.com/maps?q=-9.15646,-78.50065" TargetMode="External"/><Relationship Id="rId445" Type="http://schemas.openxmlformats.org/officeDocument/2006/relationships/hyperlink" Target="https://www.google.com/maps?q=-12.03922,-76.94862" TargetMode="External"/><Relationship Id="rId487" Type="http://schemas.openxmlformats.org/officeDocument/2006/relationships/hyperlink" Target="https://www.google.com/maps?q=-12.03878,-76.94862" TargetMode="External"/><Relationship Id="rId291" Type="http://schemas.openxmlformats.org/officeDocument/2006/relationships/hyperlink" Target="https://www.google.com/maps?q=-8.46111,-78.72250" TargetMode="External"/><Relationship Id="rId305" Type="http://schemas.openxmlformats.org/officeDocument/2006/relationships/hyperlink" Target="https://www.google.com/maps?q=-4.57977,-81.25124" TargetMode="External"/><Relationship Id="rId347" Type="http://schemas.openxmlformats.org/officeDocument/2006/relationships/hyperlink" Target="https://www.google.com/maps?q=-4.22330,-81.16700" TargetMode="External"/><Relationship Id="rId512" Type="http://schemas.openxmlformats.org/officeDocument/2006/relationships/hyperlink" Target="https://www.google.com/maps?q=-10.87873,-77.68402" TargetMode="External"/><Relationship Id="rId44" Type="http://schemas.openxmlformats.org/officeDocument/2006/relationships/hyperlink" Target="https://www.google.com/maps?q=-11.75862,-77.16228" TargetMode="External"/><Relationship Id="rId86" Type="http://schemas.openxmlformats.org/officeDocument/2006/relationships/hyperlink" Target="https://www.google.com/maps?q=-9.04693,-78.59816" TargetMode="External"/><Relationship Id="rId151" Type="http://schemas.openxmlformats.org/officeDocument/2006/relationships/hyperlink" Target="https://www.google.com/maps?q=-4.52105,-81.20371" TargetMode="External"/><Relationship Id="rId389" Type="http://schemas.openxmlformats.org/officeDocument/2006/relationships/hyperlink" Target="https://www.google.com/maps?q=-8.44710,-78.73879" TargetMode="External"/><Relationship Id="rId554" Type="http://schemas.openxmlformats.org/officeDocument/2006/relationships/hyperlink" Target="https://www.google.com/maps?q=-9.69852,-78.27990" TargetMode="External"/><Relationship Id="rId596" Type="http://schemas.openxmlformats.org/officeDocument/2006/relationships/hyperlink" Target="https://www.google.com/maps?q=-9.04323,-78.60667" TargetMode="External"/><Relationship Id="rId193" Type="http://schemas.openxmlformats.org/officeDocument/2006/relationships/hyperlink" Target="https://www.google.com/maps?q=-4.22796,-81.17171" TargetMode="External"/><Relationship Id="rId207" Type="http://schemas.openxmlformats.org/officeDocument/2006/relationships/hyperlink" Target="https://www.google.com/maps?q=-7.74364,-79.28789" TargetMode="External"/><Relationship Id="rId249" Type="http://schemas.openxmlformats.org/officeDocument/2006/relationships/hyperlink" Target="https://www.google.com/maps?q=-8.50226,-78.68970" TargetMode="External"/><Relationship Id="rId414" Type="http://schemas.openxmlformats.org/officeDocument/2006/relationships/hyperlink" Target="https://www.google.com/maps?q=-12.03890,-76.94859" TargetMode="External"/><Relationship Id="rId456" Type="http://schemas.openxmlformats.org/officeDocument/2006/relationships/hyperlink" Target="https://www.google.com/maps?q=-8.94909,-78.62963" TargetMode="External"/><Relationship Id="rId498" Type="http://schemas.openxmlformats.org/officeDocument/2006/relationships/hyperlink" Target="https://www.google.com/maps?q=-6.79956,-79.85862" TargetMode="External"/><Relationship Id="rId13" Type="http://schemas.openxmlformats.org/officeDocument/2006/relationships/hyperlink" Target="https://www.google.com/maps?q=-7.16000,-79.44136" TargetMode="External"/><Relationship Id="rId109" Type="http://schemas.openxmlformats.org/officeDocument/2006/relationships/hyperlink" Target="https://www.google.com/maps?q=-10.64264,-77.85520" TargetMode="External"/><Relationship Id="rId260" Type="http://schemas.openxmlformats.org/officeDocument/2006/relationships/hyperlink" Target="https://www.google.com/maps?q=-7.84288,-79.15145" TargetMode="External"/><Relationship Id="rId316" Type="http://schemas.openxmlformats.org/officeDocument/2006/relationships/hyperlink" Target="https://www.google.com/maps?q=-12.05907,-76.94929" TargetMode="External"/><Relationship Id="rId523" Type="http://schemas.openxmlformats.org/officeDocument/2006/relationships/hyperlink" Target="https://www.google.com/maps?q=-10.31793,-78.05062" TargetMode="External"/><Relationship Id="rId55" Type="http://schemas.openxmlformats.org/officeDocument/2006/relationships/hyperlink" Target="https://www.google.com/maps?q=-8.92809,-78.63564" TargetMode="External"/><Relationship Id="rId97" Type="http://schemas.openxmlformats.org/officeDocument/2006/relationships/hyperlink" Target="https://www.google.com/maps?q=-4.22898,-81.16906" TargetMode="External"/><Relationship Id="rId120" Type="http://schemas.openxmlformats.org/officeDocument/2006/relationships/hyperlink" Target="https://www.google.com/maps?q=-4.23139,-81.17424" TargetMode="External"/><Relationship Id="rId358" Type="http://schemas.openxmlformats.org/officeDocument/2006/relationships/hyperlink" Target="https://www.google.com/maps?q=-4.56773,-81.22777" TargetMode="External"/><Relationship Id="rId565" Type="http://schemas.openxmlformats.org/officeDocument/2006/relationships/hyperlink" Target="https://www.google.com/maps?q=-11.42290,-77.36834" TargetMode="External"/><Relationship Id="rId162" Type="http://schemas.openxmlformats.org/officeDocument/2006/relationships/hyperlink" Target="https://www.google.com/maps?q=-9.50139,-78.27985" TargetMode="External"/><Relationship Id="rId218" Type="http://schemas.openxmlformats.org/officeDocument/2006/relationships/hyperlink" Target="https://www.google.com/maps?q=-7.75538,-79.27434" TargetMode="External"/><Relationship Id="rId425" Type="http://schemas.openxmlformats.org/officeDocument/2006/relationships/hyperlink" Target="https://www.google.com/maps?q=-9.73018,-78.26469" TargetMode="External"/><Relationship Id="rId467" Type="http://schemas.openxmlformats.org/officeDocument/2006/relationships/hyperlink" Target="https://www.google.com/maps?q=-11.63400,-77.21700" TargetMode="External"/><Relationship Id="rId271" Type="http://schemas.openxmlformats.org/officeDocument/2006/relationships/hyperlink" Target="https://www.google.com/maps?q=-4.52061,-81.20401" TargetMode="External"/><Relationship Id="rId24" Type="http://schemas.openxmlformats.org/officeDocument/2006/relationships/hyperlink" Target="https://www.google.com/maps?q=-7.16110,-79.44133" TargetMode="External"/><Relationship Id="rId66" Type="http://schemas.openxmlformats.org/officeDocument/2006/relationships/hyperlink" Target="https://www.google.com/maps?q=-9.21491,-78.45044" TargetMode="External"/><Relationship Id="rId131" Type="http://schemas.openxmlformats.org/officeDocument/2006/relationships/hyperlink" Target="https://www.google.com/maps?q=-8.44595,-78.74151" TargetMode="External"/><Relationship Id="rId327" Type="http://schemas.openxmlformats.org/officeDocument/2006/relationships/hyperlink" Target="https://www.google.com/maps?q=-10.96021,-77.64647" TargetMode="External"/><Relationship Id="rId369" Type="http://schemas.openxmlformats.org/officeDocument/2006/relationships/hyperlink" Target="https://www.google.com/maps?q=-9.67963,-78.27594" TargetMode="External"/><Relationship Id="rId534" Type="http://schemas.openxmlformats.org/officeDocument/2006/relationships/hyperlink" Target="https://www.google.com/maps?q=-10.68211,-77.79066" TargetMode="External"/><Relationship Id="rId576" Type="http://schemas.openxmlformats.org/officeDocument/2006/relationships/hyperlink" Target="https://www.google.com/maps?q=-4.22816,-81.16935" TargetMode="External"/><Relationship Id="rId173" Type="http://schemas.openxmlformats.org/officeDocument/2006/relationships/hyperlink" Target="https://www.google.com/maps?q=-9.05518,-78.59128" TargetMode="External"/><Relationship Id="rId229" Type="http://schemas.openxmlformats.org/officeDocument/2006/relationships/hyperlink" Target="https://www.google.com/maps?q=-4.46443,-81.19863" TargetMode="External"/><Relationship Id="rId380" Type="http://schemas.openxmlformats.org/officeDocument/2006/relationships/hyperlink" Target="https://www.google.com/maps?q=-4.57367,-81.24239" TargetMode="External"/><Relationship Id="rId436" Type="http://schemas.openxmlformats.org/officeDocument/2006/relationships/hyperlink" Target="https://www.google.com/maps?q=-4.59396,-81.25943" TargetMode="External"/><Relationship Id="rId240" Type="http://schemas.openxmlformats.org/officeDocument/2006/relationships/hyperlink" Target="https://www.google.com/maps?q=-11.63429,-77.21680" TargetMode="External"/><Relationship Id="rId478" Type="http://schemas.openxmlformats.org/officeDocument/2006/relationships/hyperlink" Target="https://www.google.com/maps?q=-10.34324,-78.04253" TargetMode="External"/><Relationship Id="rId35" Type="http://schemas.openxmlformats.org/officeDocument/2006/relationships/hyperlink" Target="https://www.google.com/maps?q=-8.56601,-78.67373" TargetMode="External"/><Relationship Id="rId77" Type="http://schemas.openxmlformats.org/officeDocument/2006/relationships/hyperlink" Target="https://www.google.com/maps?q=-9.04212,-78.60931" TargetMode="External"/><Relationship Id="rId100" Type="http://schemas.openxmlformats.org/officeDocument/2006/relationships/hyperlink" Target="https://www.google.com/maps?q=-10.08312,-78.14834" TargetMode="External"/><Relationship Id="rId282" Type="http://schemas.openxmlformats.org/officeDocument/2006/relationships/hyperlink" Target="https://www.google.com/maps?q=-10.09588,-78.14259" TargetMode="External"/><Relationship Id="rId338" Type="http://schemas.openxmlformats.org/officeDocument/2006/relationships/hyperlink" Target="https://www.google.com/maps?q=-10.08696,-78.14658" TargetMode="External"/><Relationship Id="rId503" Type="http://schemas.openxmlformats.org/officeDocument/2006/relationships/hyperlink" Target="https://www.google.com/maps?q=-8.05289,-79.08739" TargetMode="External"/><Relationship Id="rId545" Type="http://schemas.openxmlformats.org/officeDocument/2006/relationships/hyperlink" Target="https://www.google.com/maps?q=-4.57801,-81.25116" TargetMode="External"/><Relationship Id="rId587" Type="http://schemas.openxmlformats.org/officeDocument/2006/relationships/hyperlink" Target="https://www.google.com/maps?q=-11.64608,-77.20940" TargetMode="External"/><Relationship Id="rId8" Type="http://schemas.openxmlformats.org/officeDocument/2006/relationships/hyperlink" Target="https://www.google.com/maps?q=-4.46686,-81.19853" TargetMode="External"/><Relationship Id="rId142" Type="http://schemas.openxmlformats.org/officeDocument/2006/relationships/hyperlink" Target="https://www.google.com/maps?q=-9.04406,-78.60486" TargetMode="External"/><Relationship Id="rId184" Type="http://schemas.openxmlformats.org/officeDocument/2006/relationships/hyperlink" Target="https://www.google.com/maps?q=-4.22132,-81.16743" TargetMode="External"/><Relationship Id="rId391" Type="http://schemas.openxmlformats.org/officeDocument/2006/relationships/hyperlink" Target="https://www.google.com/maps?q=-4.23341,-81.17600" TargetMode="External"/><Relationship Id="rId405" Type="http://schemas.openxmlformats.org/officeDocument/2006/relationships/hyperlink" Target="https://www.google.com/maps?q=-10.37481,-78.00905" TargetMode="External"/><Relationship Id="rId447" Type="http://schemas.openxmlformats.org/officeDocument/2006/relationships/hyperlink" Target="https://www.google.com/maps?q=-8.54652,-78.67476" TargetMode="External"/><Relationship Id="rId251" Type="http://schemas.openxmlformats.org/officeDocument/2006/relationships/hyperlink" Target="https://www.google.com/maps?q=-11.20147,-77.56428" TargetMode="External"/><Relationship Id="rId489" Type="http://schemas.openxmlformats.org/officeDocument/2006/relationships/hyperlink" Target="https://www.google.com/maps?q=-4.46441,-81.19724" TargetMode="External"/><Relationship Id="rId46" Type="http://schemas.openxmlformats.org/officeDocument/2006/relationships/hyperlink" Target="https://www.google.com/maps?q=-4.17690,-81.12636" TargetMode="External"/><Relationship Id="rId293" Type="http://schemas.openxmlformats.org/officeDocument/2006/relationships/hyperlink" Target="https://www.google.com/maps?q=-12.07177,-76.98905" TargetMode="External"/><Relationship Id="rId307" Type="http://schemas.openxmlformats.org/officeDocument/2006/relationships/hyperlink" Target="https://www.google.com/maps?q=-12.03880,-76.94862" TargetMode="External"/><Relationship Id="rId349" Type="http://schemas.openxmlformats.org/officeDocument/2006/relationships/hyperlink" Target="https://www.google.com/maps?q=-4.46443,-81.19863" TargetMode="External"/><Relationship Id="rId514" Type="http://schemas.openxmlformats.org/officeDocument/2006/relationships/hyperlink" Target="https://www.google.com/maps?q=-6.80040,-79.85483" TargetMode="External"/><Relationship Id="rId556" Type="http://schemas.openxmlformats.org/officeDocument/2006/relationships/hyperlink" Target="https://www.google.com/maps?q=-9.26751,-78.42395" TargetMode="External"/><Relationship Id="rId88" Type="http://schemas.openxmlformats.org/officeDocument/2006/relationships/hyperlink" Target="https://www.google.com/maps?q=-7.16194,-79.44114" TargetMode="External"/><Relationship Id="rId111" Type="http://schemas.openxmlformats.org/officeDocument/2006/relationships/hyperlink" Target="https://www.google.com/maps?q=-8.93188,-78.63462" TargetMode="External"/><Relationship Id="rId153" Type="http://schemas.openxmlformats.org/officeDocument/2006/relationships/hyperlink" Target="https://www.google.com/maps?q=-9.19892,-78.46057" TargetMode="External"/><Relationship Id="rId195" Type="http://schemas.openxmlformats.org/officeDocument/2006/relationships/hyperlink" Target="https://www.google.com/maps?q=-7.16952,-79.44026" TargetMode="External"/><Relationship Id="rId209" Type="http://schemas.openxmlformats.org/officeDocument/2006/relationships/hyperlink" Target="https://www.google.com/maps?q=-6.54433,-80.01507" TargetMode="External"/><Relationship Id="rId360" Type="http://schemas.openxmlformats.org/officeDocument/2006/relationships/hyperlink" Target="https://www.google.com/maps?q=-10.39761,-77.98387" TargetMode="External"/><Relationship Id="rId416" Type="http://schemas.openxmlformats.org/officeDocument/2006/relationships/hyperlink" Target="https://www.google.com/maps?q=-10.10440,-78.13823" TargetMode="External"/><Relationship Id="rId598" Type="http://schemas.openxmlformats.org/officeDocument/2006/relationships/hyperlink" Target="https://www.google.com/maps?q=-6.78635,-79.86860" TargetMode="External"/><Relationship Id="rId220" Type="http://schemas.openxmlformats.org/officeDocument/2006/relationships/hyperlink" Target="https://www.google.com/maps?q=-11.76903,-77.16098" TargetMode="External"/><Relationship Id="rId458" Type="http://schemas.openxmlformats.org/officeDocument/2006/relationships/hyperlink" Target="https://www.google.com/maps?q=-10.10440,-78.13823" TargetMode="External"/><Relationship Id="rId15" Type="http://schemas.openxmlformats.org/officeDocument/2006/relationships/hyperlink" Target="https://www.google.com/maps?q=-4.22830,-81.17327" TargetMode="External"/><Relationship Id="rId57" Type="http://schemas.openxmlformats.org/officeDocument/2006/relationships/hyperlink" Target="https://www.google.com/maps?q=-6.77114,-79.87756" TargetMode="External"/><Relationship Id="rId262" Type="http://schemas.openxmlformats.org/officeDocument/2006/relationships/hyperlink" Target="https://www.google.com/maps?q=-9.91978,-78.22015" TargetMode="External"/><Relationship Id="rId318" Type="http://schemas.openxmlformats.org/officeDocument/2006/relationships/hyperlink" Target="https://www.google.com/maps?q=-10.40440,-77.97250" TargetMode="External"/><Relationship Id="rId525" Type="http://schemas.openxmlformats.org/officeDocument/2006/relationships/hyperlink" Target="https://www.google.com/maps?q=-9.23247,-78.44874" TargetMode="External"/><Relationship Id="rId567" Type="http://schemas.openxmlformats.org/officeDocument/2006/relationships/hyperlink" Target="https://www.google.com/maps?q=-4.50296,-81.22189" TargetMode="External"/><Relationship Id="rId99" Type="http://schemas.openxmlformats.org/officeDocument/2006/relationships/hyperlink" Target="https://www.google.com/maps?q=-4.57034,-81.23422" TargetMode="External"/><Relationship Id="rId122" Type="http://schemas.openxmlformats.org/officeDocument/2006/relationships/hyperlink" Target="https://www.google.com/maps?q=-7.86533,-79.13726" TargetMode="External"/><Relationship Id="rId164" Type="http://schemas.openxmlformats.org/officeDocument/2006/relationships/hyperlink" Target="https://www.google.com/maps?q=-4.59357,-81.25962" TargetMode="External"/><Relationship Id="rId371" Type="http://schemas.openxmlformats.org/officeDocument/2006/relationships/hyperlink" Target="https://www.google.com/maps?q=-9.88092,-78.21332" TargetMode="External"/><Relationship Id="rId427" Type="http://schemas.openxmlformats.org/officeDocument/2006/relationships/hyperlink" Target="https://www.google.com/maps?q=-10.66498,-77.80355" TargetMode="External"/><Relationship Id="rId469" Type="http://schemas.openxmlformats.org/officeDocument/2006/relationships/hyperlink" Target="https://www.google.com/maps?q=-11.11556,-77.59317" TargetMode="External"/><Relationship Id="rId26" Type="http://schemas.openxmlformats.org/officeDocument/2006/relationships/hyperlink" Target="https://www.google.com/maps?q=-12.06400,-76.96421" TargetMode="External"/><Relationship Id="rId231" Type="http://schemas.openxmlformats.org/officeDocument/2006/relationships/hyperlink" Target="https://www.google.com/maps?q=-10.31793,-78.05062" TargetMode="External"/><Relationship Id="rId273" Type="http://schemas.openxmlformats.org/officeDocument/2006/relationships/hyperlink" Target="https://www.google.com/maps?q=-4.11035,-81.06342" TargetMode="External"/><Relationship Id="rId329" Type="http://schemas.openxmlformats.org/officeDocument/2006/relationships/hyperlink" Target="https://www.google.com/maps?q=-11.00143,-77.61925" TargetMode="External"/><Relationship Id="rId480" Type="http://schemas.openxmlformats.org/officeDocument/2006/relationships/hyperlink" Target="https://www.google.com/maps?q=-4.46433,-81.19853" TargetMode="External"/><Relationship Id="rId536" Type="http://schemas.openxmlformats.org/officeDocument/2006/relationships/hyperlink" Target="https://www.google.com/maps?q=-10.37349,-78.01027" TargetMode="External"/><Relationship Id="rId68" Type="http://schemas.openxmlformats.org/officeDocument/2006/relationships/hyperlink" Target="https://www.google.com/maps?q=-10.40252,-77.97594" TargetMode="External"/><Relationship Id="rId133" Type="http://schemas.openxmlformats.org/officeDocument/2006/relationships/hyperlink" Target="https://www.google.com/maps?q=-11.31787,-77.47993" TargetMode="External"/><Relationship Id="rId175" Type="http://schemas.openxmlformats.org/officeDocument/2006/relationships/hyperlink" Target="https://www.google.com/maps?q=-10.82464,-77.70090" TargetMode="External"/><Relationship Id="rId340" Type="http://schemas.openxmlformats.org/officeDocument/2006/relationships/hyperlink" Target="https://www.google.com/maps?q=-11.14425,-77.59748" TargetMode="External"/><Relationship Id="rId578" Type="http://schemas.openxmlformats.org/officeDocument/2006/relationships/hyperlink" Target="https://www.google.com/maps?q=-9.05518,-78.59128" TargetMode="External"/><Relationship Id="rId200" Type="http://schemas.openxmlformats.org/officeDocument/2006/relationships/hyperlink" Target="https://www.google.com/maps?q=-9.14279,-78.51558" TargetMode="External"/><Relationship Id="rId382" Type="http://schemas.openxmlformats.org/officeDocument/2006/relationships/hyperlink" Target="https://www.google.com/maps?q=-10.33314,-78.04752" TargetMode="External"/><Relationship Id="rId438" Type="http://schemas.openxmlformats.org/officeDocument/2006/relationships/hyperlink" Target="https://www.google.com/maps?q=-9.20653,-78.45566" TargetMode="External"/><Relationship Id="rId242" Type="http://schemas.openxmlformats.org/officeDocument/2006/relationships/hyperlink" Target="https://www.google.com/maps?q=-4.22748,-81.16826" TargetMode="External"/><Relationship Id="rId284" Type="http://schemas.openxmlformats.org/officeDocument/2006/relationships/hyperlink" Target="https://www.google.com/maps?q=-11.14119,-77.59740" TargetMode="External"/><Relationship Id="rId491" Type="http://schemas.openxmlformats.org/officeDocument/2006/relationships/hyperlink" Target="https://www.google.com/maps?q=-7.83154,-79.16078" TargetMode="External"/><Relationship Id="rId505" Type="http://schemas.openxmlformats.org/officeDocument/2006/relationships/hyperlink" Target="https://www.google.com/maps?q=-9.90215,-78.21083" TargetMode="External"/><Relationship Id="rId37" Type="http://schemas.openxmlformats.org/officeDocument/2006/relationships/hyperlink" Target="https://www.google.com/maps?q=-7.74148,-79.28986" TargetMode="External"/><Relationship Id="rId79" Type="http://schemas.openxmlformats.org/officeDocument/2006/relationships/hyperlink" Target="https://www.google.com/maps?q=-9.72916,-78.26584" TargetMode="External"/><Relationship Id="rId102" Type="http://schemas.openxmlformats.org/officeDocument/2006/relationships/hyperlink" Target="https://www.google.com/maps?q=-8.94597,-78.62964" TargetMode="External"/><Relationship Id="rId144" Type="http://schemas.openxmlformats.org/officeDocument/2006/relationships/hyperlink" Target="https://www.google.com/maps?q=-9.86736,-78.20705" TargetMode="External"/><Relationship Id="rId547" Type="http://schemas.openxmlformats.org/officeDocument/2006/relationships/hyperlink" Target="https://www.google.com/maps?q=-10.98194,-77.64539" TargetMode="External"/><Relationship Id="rId589" Type="http://schemas.openxmlformats.org/officeDocument/2006/relationships/hyperlink" Target="https://www.google.com/maps?q=-10.40015,-77.98028" TargetMode="External"/><Relationship Id="rId90" Type="http://schemas.openxmlformats.org/officeDocument/2006/relationships/hyperlink" Target="https://www.google.com/maps?q=-7.16660,-79.44061" TargetMode="External"/><Relationship Id="rId186" Type="http://schemas.openxmlformats.org/officeDocument/2006/relationships/hyperlink" Target="https://www.google.com/maps?q=-8.26583,-78.92730" TargetMode="External"/><Relationship Id="rId351" Type="http://schemas.openxmlformats.org/officeDocument/2006/relationships/hyperlink" Target="https://www.google.com/maps?q=-8.58197,-78.66880" TargetMode="External"/><Relationship Id="rId393" Type="http://schemas.openxmlformats.org/officeDocument/2006/relationships/hyperlink" Target="https://www.google.com/maps?q=-10.10263,-78.13910" TargetMode="External"/><Relationship Id="rId407" Type="http://schemas.openxmlformats.org/officeDocument/2006/relationships/hyperlink" Target="https://www.google.com/maps?q=-10.66736,-77.79728" TargetMode="External"/><Relationship Id="rId449" Type="http://schemas.openxmlformats.org/officeDocument/2006/relationships/hyperlink" Target="https://www.google.com/maps?q=-8.50896,-78.68762" TargetMode="External"/><Relationship Id="rId211" Type="http://schemas.openxmlformats.org/officeDocument/2006/relationships/hyperlink" Target="https://www.google.com/maps?q=-8.01145,-79.07050" TargetMode="External"/><Relationship Id="rId253" Type="http://schemas.openxmlformats.org/officeDocument/2006/relationships/hyperlink" Target="https://www.google.com/maps?q=-9.30921,-78.40392" TargetMode="External"/><Relationship Id="rId295" Type="http://schemas.openxmlformats.org/officeDocument/2006/relationships/hyperlink" Target="https://www.google.com/maps?q=-7.71497,-79.31105" TargetMode="External"/><Relationship Id="rId309" Type="http://schemas.openxmlformats.org/officeDocument/2006/relationships/hyperlink" Target="https://www.google.com/maps?q=-11.41770,-77.37145" TargetMode="External"/><Relationship Id="rId460" Type="http://schemas.openxmlformats.org/officeDocument/2006/relationships/hyperlink" Target="https://www.google.com/maps?q=-4.52196,-81.20353" TargetMode="External"/><Relationship Id="rId516" Type="http://schemas.openxmlformats.org/officeDocument/2006/relationships/hyperlink" Target="https://www.google.com/maps?q=-4.46641,-81.19822" TargetMode="External"/><Relationship Id="rId48" Type="http://schemas.openxmlformats.org/officeDocument/2006/relationships/hyperlink" Target="https://www.google.com/maps?q=-9.49543,-78.27661" TargetMode="External"/><Relationship Id="rId113" Type="http://schemas.openxmlformats.org/officeDocument/2006/relationships/hyperlink" Target="https://www.google.com/maps?q=-6.72353,-79.89228" TargetMode="External"/><Relationship Id="rId320" Type="http://schemas.openxmlformats.org/officeDocument/2006/relationships/hyperlink" Target="https://www.google.com/maps?q=-9.46082,-78.32817" TargetMode="External"/><Relationship Id="rId558" Type="http://schemas.openxmlformats.org/officeDocument/2006/relationships/hyperlink" Target="https://www.google.com/maps?q=-10.32248,-78.05116" TargetMode="External"/><Relationship Id="rId155" Type="http://schemas.openxmlformats.org/officeDocument/2006/relationships/hyperlink" Target="https://www.google.com/maps?q=-4.22890,-81.16894" TargetMode="External"/><Relationship Id="rId197" Type="http://schemas.openxmlformats.org/officeDocument/2006/relationships/hyperlink" Target="https://www.google.com/maps?q=-8.94623,-78.62966" TargetMode="External"/><Relationship Id="rId362" Type="http://schemas.openxmlformats.org/officeDocument/2006/relationships/hyperlink" Target="https://www.google.com/maps?q=-4.23174,-81.17415" TargetMode="External"/><Relationship Id="rId418" Type="http://schemas.openxmlformats.org/officeDocument/2006/relationships/hyperlink" Target="https://www.google.com/maps?q=-6.77233,-79.87727" TargetMode="External"/><Relationship Id="rId222" Type="http://schemas.openxmlformats.org/officeDocument/2006/relationships/hyperlink" Target="https://www.google.com/maps?q=-4.22834,-81.16924" TargetMode="External"/><Relationship Id="rId264" Type="http://schemas.openxmlformats.org/officeDocument/2006/relationships/hyperlink" Target="https://www.google.com/maps?q=-8.69431,-78.63703" TargetMode="External"/><Relationship Id="rId471" Type="http://schemas.openxmlformats.org/officeDocument/2006/relationships/hyperlink" Target="https://www.google.com/maps?q=-11.20326,-77.56302" TargetMode="External"/><Relationship Id="rId17" Type="http://schemas.openxmlformats.org/officeDocument/2006/relationships/hyperlink" Target="https://www.google.com/maps?q=-4.23547,-81.17693" TargetMode="External"/><Relationship Id="rId59" Type="http://schemas.openxmlformats.org/officeDocument/2006/relationships/hyperlink" Target="https://www.google.com/maps?q=-4.46410,-81.19836" TargetMode="External"/><Relationship Id="rId124" Type="http://schemas.openxmlformats.org/officeDocument/2006/relationships/hyperlink" Target="https://www.google.com/maps?q=-9.21679,-78.45029" TargetMode="External"/><Relationship Id="rId527" Type="http://schemas.openxmlformats.org/officeDocument/2006/relationships/hyperlink" Target="https://www.google.com/maps?q=-9.22594,-78.44932" TargetMode="External"/><Relationship Id="rId569" Type="http://schemas.openxmlformats.org/officeDocument/2006/relationships/hyperlink" Target="https://www.google.com/maps?q=-8.95010,-78.62962" TargetMode="External"/><Relationship Id="rId70" Type="http://schemas.openxmlformats.org/officeDocument/2006/relationships/hyperlink" Target="https://www.google.com/maps?q=-12.03882,-76.94875" TargetMode="External"/><Relationship Id="rId166" Type="http://schemas.openxmlformats.org/officeDocument/2006/relationships/hyperlink" Target="https://www.google.com/maps?q=-8.45972,-78.72399" TargetMode="External"/><Relationship Id="rId331" Type="http://schemas.openxmlformats.org/officeDocument/2006/relationships/hyperlink" Target="https://www.google.com/maps?q=-9.15070,-78.50701" TargetMode="External"/><Relationship Id="rId373" Type="http://schemas.openxmlformats.org/officeDocument/2006/relationships/hyperlink" Target="https://www.google.com/maps?q=-4.22859,-81.17287" TargetMode="External"/><Relationship Id="rId429" Type="http://schemas.openxmlformats.org/officeDocument/2006/relationships/hyperlink" Target="https://www.google.com/maps?q=-7.21938,-79.43339" TargetMode="External"/><Relationship Id="rId580" Type="http://schemas.openxmlformats.org/officeDocument/2006/relationships/hyperlink" Target="https://www.google.com/maps?q=-4.51829,-81.21426" TargetMode="External"/><Relationship Id="rId1" Type="http://schemas.openxmlformats.org/officeDocument/2006/relationships/hyperlink" Target="https://www.google.com/maps?q=-7.20300,-79.42765" TargetMode="External"/><Relationship Id="rId233" Type="http://schemas.openxmlformats.org/officeDocument/2006/relationships/hyperlink" Target="https://www.google.com/maps?q=-9.86867,-78.20890" TargetMode="External"/><Relationship Id="rId440" Type="http://schemas.openxmlformats.org/officeDocument/2006/relationships/hyperlink" Target="https://www.google.com/maps?q=-9.72839,-78.26653" TargetMode="External"/><Relationship Id="rId28" Type="http://schemas.openxmlformats.org/officeDocument/2006/relationships/hyperlink" Target="https://www.google.com/maps?q=-8.11170,-79.09461" TargetMode="External"/><Relationship Id="rId275" Type="http://schemas.openxmlformats.org/officeDocument/2006/relationships/hyperlink" Target="https://www.google.com/maps?q=-11.17793,-77.58031" TargetMode="External"/><Relationship Id="rId300" Type="http://schemas.openxmlformats.org/officeDocument/2006/relationships/hyperlink" Target="https://www.google.com/maps?q=-11.41861,-77.37094" TargetMode="External"/><Relationship Id="rId482" Type="http://schemas.openxmlformats.org/officeDocument/2006/relationships/hyperlink" Target="https://www.google.com/maps?q=-9.21584,-78.45036" TargetMode="External"/><Relationship Id="rId538" Type="http://schemas.openxmlformats.org/officeDocument/2006/relationships/hyperlink" Target="https://www.google.com/maps?q=-10.09421,-78.14341" TargetMode="External"/><Relationship Id="rId81" Type="http://schemas.openxmlformats.org/officeDocument/2006/relationships/hyperlink" Target="https://www.google.com/maps?q=-11.07324,-77.58404" TargetMode="External"/><Relationship Id="rId135" Type="http://schemas.openxmlformats.org/officeDocument/2006/relationships/hyperlink" Target="https://www.google.com/maps?q=-10.36531,-78.01794" TargetMode="External"/><Relationship Id="rId177" Type="http://schemas.openxmlformats.org/officeDocument/2006/relationships/hyperlink" Target="https://www.google.com/maps?q=-4.46433,-81.19712" TargetMode="External"/><Relationship Id="rId342" Type="http://schemas.openxmlformats.org/officeDocument/2006/relationships/hyperlink" Target="https://www.google.com/maps?q=-7.75218,-79.27934" TargetMode="External"/><Relationship Id="rId384" Type="http://schemas.openxmlformats.org/officeDocument/2006/relationships/hyperlink" Target="https://www.google.com/maps?q=-10.65742,-77.83159" TargetMode="External"/><Relationship Id="rId591" Type="http://schemas.openxmlformats.org/officeDocument/2006/relationships/hyperlink" Target="https://www.google.com/maps?q=-10.67451,-77.79266" TargetMode="External"/><Relationship Id="rId202" Type="http://schemas.openxmlformats.org/officeDocument/2006/relationships/hyperlink" Target="https://www.google.com/maps?q=-4.22899,-81.16915" TargetMode="External"/><Relationship Id="rId244" Type="http://schemas.openxmlformats.org/officeDocument/2006/relationships/hyperlink" Target="https://www.google.com/maps?q=-8.54645,-78.67482" TargetMode="External"/><Relationship Id="rId39" Type="http://schemas.openxmlformats.org/officeDocument/2006/relationships/hyperlink" Target="https://www.google.com/maps?q=-4.23834,-81.17837" TargetMode="External"/><Relationship Id="rId286" Type="http://schemas.openxmlformats.org/officeDocument/2006/relationships/hyperlink" Target="https://www.google.com/maps?q=-8.95351,-78.62958" TargetMode="External"/><Relationship Id="rId451" Type="http://schemas.openxmlformats.org/officeDocument/2006/relationships/hyperlink" Target="https://www.google.com/maps?q=-10.66113,-77.81401" TargetMode="External"/><Relationship Id="rId493" Type="http://schemas.openxmlformats.org/officeDocument/2006/relationships/hyperlink" Target="https://www.google.com/maps?q=-11.15755,-77.59321" TargetMode="External"/><Relationship Id="rId507" Type="http://schemas.openxmlformats.org/officeDocument/2006/relationships/hyperlink" Target="https://www.google.com/maps?q=-7.21704,-79.43121" TargetMode="External"/><Relationship Id="rId549" Type="http://schemas.openxmlformats.org/officeDocument/2006/relationships/hyperlink" Target="https://www.google.com/maps?q=-10.66296,-77.80929" TargetMode="External"/><Relationship Id="rId50" Type="http://schemas.openxmlformats.org/officeDocument/2006/relationships/hyperlink" Target="https://www.google.com/maps?q=-7.74148,-79.28986" TargetMode="External"/><Relationship Id="rId104" Type="http://schemas.openxmlformats.org/officeDocument/2006/relationships/hyperlink" Target="https://www.google.com/maps?q=-8.68151,-78.62975" TargetMode="External"/><Relationship Id="rId146" Type="http://schemas.openxmlformats.org/officeDocument/2006/relationships/hyperlink" Target="https://www.google.com/maps?q=-12.03533,-76.94810" TargetMode="External"/><Relationship Id="rId188" Type="http://schemas.openxmlformats.org/officeDocument/2006/relationships/hyperlink" Target="https://www.google.com/maps?q=-6.78647,-79.86852" TargetMode="External"/><Relationship Id="rId311" Type="http://schemas.openxmlformats.org/officeDocument/2006/relationships/hyperlink" Target="https://www.google.com/maps?q=-10.95725,-77.64657" TargetMode="External"/><Relationship Id="rId353" Type="http://schemas.openxmlformats.org/officeDocument/2006/relationships/hyperlink" Target="https://www.google.com/maps?q=-9.17549,-78.48003" TargetMode="External"/><Relationship Id="rId395" Type="http://schemas.openxmlformats.org/officeDocument/2006/relationships/hyperlink" Target="https://www.google.com/maps?q=-7.40543,-79.55684" TargetMode="External"/><Relationship Id="rId409" Type="http://schemas.openxmlformats.org/officeDocument/2006/relationships/hyperlink" Target="https://www.google.com/maps?q=-8.16502,-79.00930" TargetMode="External"/><Relationship Id="rId560" Type="http://schemas.openxmlformats.org/officeDocument/2006/relationships/hyperlink" Target="https://www.google.com/maps?q=-11.83369,-77.11323" TargetMode="External"/><Relationship Id="rId92" Type="http://schemas.openxmlformats.org/officeDocument/2006/relationships/hyperlink" Target="https://www.google.com/maps?q=-10.08377,-78.14787" TargetMode="External"/><Relationship Id="rId213" Type="http://schemas.openxmlformats.org/officeDocument/2006/relationships/hyperlink" Target="https://www.google.com/maps?q=-9.94720,-78.21336" TargetMode="External"/><Relationship Id="rId420" Type="http://schemas.openxmlformats.org/officeDocument/2006/relationships/hyperlink" Target="https://www.google.com/maps?q=-7.19247,-79.42986" TargetMode="External"/><Relationship Id="rId255" Type="http://schemas.openxmlformats.org/officeDocument/2006/relationships/hyperlink" Target="https://www.google.com/maps?q=-9.76067,-78.24232" TargetMode="External"/><Relationship Id="rId297" Type="http://schemas.openxmlformats.org/officeDocument/2006/relationships/hyperlink" Target="https://www.google.com/maps?q=-7.18076,-79.43569" TargetMode="External"/><Relationship Id="rId462" Type="http://schemas.openxmlformats.org/officeDocument/2006/relationships/hyperlink" Target="https://www.google.com/maps?q=-9.45552,-78.33729" TargetMode="External"/><Relationship Id="rId518" Type="http://schemas.openxmlformats.org/officeDocument/2006/relationships/hyperlink" Target="https://www.google.com/maps?q=-10.37481,-78.00905" TargetMode="External"/><Relationship Id="rId115" Type="http://schemas.openxmlformats.org/officeDocument/2006/relationships/hyperlink" Target="https://www.google.com/maps?q=-9.15433,-78.50300" TargetMode="External"/><Relationship Id="rId157" Type="http://schemas.openxmlformats.org/officeDocument/2006/relationships/hyperlink" Target="https://www.google.com/maps?q=-11.15928,-77.59211" TargetMode="External"/><Relationship Id="rId322" Type="http://schemas.openxmlformats.org/officeDocument/2006/relationships/hyperlink" Target="https://www.google.com/maps?q=-8.10798,-79.09719" TargetMode="External"/><Relationship Id="rId364" Type="http://schemas.openxmlformats.org/officeDocument/2006/relationships/hyperlink" Target="https://www.google.com/maps?q=-7.74503,-79.28664" TargetMode="External"/><Relationship Id="rId61" Type="http://schemas.openxmlformats.org/officeDocument/2006/relationships/hyperlink" Target="https://www.google.com/maps?q=-4.50309,-81.22178" TargetMode="External"/><Relationship Id="rId199" Type="http://schemas.openxmlformats.org/officeDocument/2006/relationships/hyperlink" Target="https://www.google.com/maps?q=-7.18284,-79.43368" TargetMode="External"/><Relationship Id="rId571" Type="http://schemas.openxmlformats.org/officeDocument/2006/relationships/hyperlink" Target="https://www.google.com/maps?q=-9.46278,-78.32480" TargetMode="External"/><Relationship Id="rId19" Type="http://schemas.openxmlformats.org/officeDocument/2006/relationships/hyperlink" Target="https://www.google.com/maps?q=-8.50226,-78.68970" TargetMode="External"/><Relationship Id="rId224" Type="http://schemas.openxmlformats.org/officeDocument/2006/relationships/hyperlink" Target="https://www.google.com/maps?q=-4.91685,-80.66482" TargetMode="External"/><Relationship Id="rId266" Type="http://schemas.openxmlformats.org/officeDocument/2006/relationships/hyperlink" Target="https://www.google.com/maps?q=-10.09034,-78.14520" TargetMode="External"/><Relationship Id="rId431" Type="http://schemas.openxmlformats.org/officeDocument/2006/relationships/hyperlink" Target="https://www.google.com/maps?q=-11.63514,-77.21590" TargetMode="External"/><Relationship Id="rId473" Type="http://schemas.openxmlformats.org/officeDocument/2006/relationships/hyperlink" Target="https://www.google.com/maps?q=-11.39326,-77.39371" TargetMode="External"/><Relationship Id="rId529" Type="http://schemas.openxmlformats.org/officeDocument/2006/relationships/hyperlink" Target="https://www.google.com/maps?q=-4.17697,-81.12646" TargetMode="External"/><Relationship Id="rId30" Type="http://schemas.openxmlformats.org/officeDocument/2006/relationships/hyperlink" Target="https://www.google.com/maps?q=-10.25659,-78.03622" TargetMode="External"/><Relationship Id="rId126" Type="http://schemas.openxmlformats.org/officeDocument/2006/relationships/hyperlink" Target="https://www.google.com/maps?q=-7.20692,-79.42731" TargetMode="External"/><Relationship Id="rId168" Type="http://schemas.openxmlformats.org/officeDocument/2006/relationships/hyperlink" Target="https://www.google.com/maps?q=-4.52061,-81.20401" TargetMode="External"/><Relationship Id="rId333" Type="http://schemas.openxmlformats.org/officeDocument/2006/relationships/hyperlink" Target="https://www.google.com/maps?q=-7.83560,-79.15642" TargetMode="External"/><Relationship Id="rId540" Type="http://schemas.openxmlformats.org/officeDocument/2006/relationships/hyperlink" Target="https://www.google.com/maps?q=-11.00569,-77.61344" TargetMode="External"/><Relationship Id="rId72" Type="http://schemas.openxmlformats.org/officeDocument/2006/relationships/hyperlink" Target="https://www.google.com/maps?q=-4.22816,-81.16935" TargetMode="External"/><Relationship Id="rId375" Type="http://schemas.openxmlformats.org/officeDocument/2006/relationships/hyperlink" Target="https://www.google.com/maps?q=-4.46410,-81.19836" TargetMode="External"/><Relationship Id="rId582" Type="http://schemas.openxmlformats.org/officeDocument/2006/relationships/hyperlink" Target="https://www.google.com/maps?q=-9.72838,-78.26630" TargetMode="External"/><Relationship Id="rId3" Type="http://schemas.openxmlformats.org/officeDocument/2006/relationships/hyperlink" Target="https://www.google.com/maps?q=-10.14875,-78.10603" TargetMode="External"/><Relationship Id="rId235" Type="http://schemas.openxmlformats.org/officeDocument/2006/relationships/hyperlink" Target="https://www.google.com/maps?q=-10.64597,-77.85419" TargetMode="External"/><Relationship Id="rId277" Type="http://schemas.openxmlformats.org/officeDocument/2006/relationships/hyperlink" Target="https://www.google.com/maps?q=-7.40543,-79.55684" TargetMode="External"/><Relationship Id="rId400" Type="http://schemas.openxmlformats.org/officeDocument/2006/relationships/hyperlink" Target="https://www.google.com/maps?q=-10.37599,-78.00715" TargetMode="External"/><Relationship Id="rId442" Type="http://schemas.openxmlformats.org/officeDocument/2006/relationships/hyperlink" Target="https://www.google.com/maps?q=-11.45104,-77.33661" TargetMode="External"/><Relationship Id="rId484" Type="http://schemas.openxmlformats.org/officeDocument/2006/relationships/hyperlink" Target="https://www.google.com/maps?q=-6.77153,-79.87765" TargetMode="External"/><Relationship Id="rId137" Type="http://schemas.openxmlformats.org/officeDocument/2006/relationships/hyperlink" Target="https://www.google.com/maps?q=-12.05813,-76.94752" TargetMode="External"/><Relationship Id="rId302" Type="http://schemas.openxmlformats.org/officeDocument/2006/relationships/hyperlink" Target="https://www.google.com/maps?q=-9.50844,-78.28354" TargetMode="External"/><Relationship Id="rId344" Type="http://schemas.openxmlformats.org/officeDocument/2006/relationships/hyperlink" Target="https://www.google.com/maps?q=-9.45111,-78.34500" TargetMode="External"/><Relationship Id="rId41" Type="http://schemas.openxmlformats.org/officeDocument/2006/relationships/hyperlink" Target="https://www.google.com/maps?q=-8.10590,-79.09796" TargetMode="External"/><Relationship Id="rId83" Type="http://schemas.openxmlformats.org/officeDocument/2006/relationships/hyperlink" Target="https://www.google.com/maps?q=-12.03888,-76.94860" TargetMode="External"/><Relationship Id="rId179" Type="http://schemas.openxmlformats.org/officeDocument/2006/relationships/hyperlink" Target="https://www.google.com/maps?q=-10.56763,-77.87317" TargetMode="External"/><Relationship Id="rId386" Type="http://schemas.openxmlformats.org/officeDocument/2006/relationships/hyperlink" Target="https://www.google.com/maps?q=-9.22030,-78.44981" TargetMode="External"/><Relationship Id="rId551" Type="http://schemas.openxmlformats.org/officeDocument/2006/relationships/hyperlink" Target="https://www.google.com/maps?q=-7.86288,-79.13885" TargetMode="External"/><Relationship Id="rId593" Type="http://schemas.openxmlformats.org/officeDocument/2006/relationships/hyperlink" Target="https://www.google.com/maps?q=-10.35479,-78.02045" TargetMode="External"/><Relationship Id="rId190" Type="http://schemas.openxmlformats.org/officeDocument/2006/relationships/hyperlink" Target="https://www.google.com/maps?q=-10.37958,-78.00332" TargetMode="External"/><Relationship Id="rId204" Type="http://schemas.openxmlformats.org/officeDocument/2006/relationships/hyperlink" Target="https://www.google.com/maps?q=-10.37490,-78.00893" TargetMode="External"/><Relationship Id="rId246" Type="http://schemas.openxmlformats.org/officeDocument/2006/relationships/hyperlink" Target="https://www.google.com/maps?q=-10.38101,-78.00176" TargetMode="External"/><Relationship Id="rId288" Type="http://schemas.openxmlformats.org/officeDocument/2006/relationships/hyperlink" Target="https://www.google.com/maps?q=-4.57457,-81.24470" TargetMode="External"/><Relationship Id="rId411" Type="http://schemas.openxmlformats.org/officeDocument/2006/relationships/hyperlink" Target="https://www.google.com/maps?q=-9.87797,-78.21316" TargetMode="External"/><Relationship Id="rId453" Type="http://schemas.openxmlformats.org/officeDocument/2006/relationships/hyperlink" Target="https://www.google.com/maps?q=-9.88388,-78.21288" TargetMode="External"/><Relationship Id="rId509" Type="http://schemas.openxmlformats.org/officeDocument/2006/relationships/hyperlink" Target="https://www.google.com/maps?q=-11.12664,-77.59395" TargetMode="External"/><Relationship Id="rId106" Type="http://schemas.openxmlformats.org/officeDocument/2006/relationships/hyperlink" Target="https://www.google.com/maps?q=-10.34690,-78.03181" TargetMode="External"/><Relationship Id="rId313" Type="http://schemas.openxmlformats.org/officeDocument/2006/relationships/hyperlink" Target="https://www.google.com/maps?q=-9.45790,-78.33322" TargetMode="External"/><Relationship Id="rId495" Type="http://schemas.openxmlformats.org/officeDocument/2006/relationships/hyperlink" Target="https://www.google.com/maps?q=-4.23289,-81.17566" TargetMode="External"/><Relationship Id="rId10" Type="http://schemas.openxmlformats.org/officeDocument/2006/relationships/hyperlink" Target="https://www.google.com/maps?q=-12.02962,-76.95203" TargetMode="External"/><Relationship Id="rId52" Type="http://schemas.openxmlformats.org/officeDocument/2006/relationships/hyperlink" Target="https://www.google.com/maps?q=-9.91785,-78.22015" TargetMode="External"/><Relationship Id="rId94" Type="http://schemas.openxmlformats.org/officeDocument/2006/relationships/hyperlink" Target="https://www.google.com/maps?q=-12.02957,-76.95186" TargetMode="External"/><Relationship Id="rId148" Type="http://schemas.openxmlformats.org/officeDocument/2006/relationships/hyperlink" Target="https://www.google.com/maps?q=-11.41770,-77.37145" TargetMode="External"/><Relationship Id="rId355" Type="http://schemas.openxmlformats.org/officeDocument/2006/relationships/hyperlink" Target="https://www.google.com/maps?q=-4.14491,-81.09256" TargetMode="External"/><Relationship Id="rId397" Type="http://schemas.openxmlformats.org/officeDocument/2006/relationships/hyperlink" Target="https://www.google.com/maps?q=-10.40485,-77.97170" TargetMode="External"/><Relationship Id="rId520" Type="http://schemas.openxmlformats.org/officeDocument/2006/relationships/hyperlink" Target="https://www.google.com/maps?q=-11.11058,-77.59195" TargetMode="External"/><Relationship Id="rId562" Type="http://schemas.openxmlformats.org/officeDocument/2006/relationships/hyperlink" Target="https://www.google.com/maps?q=-11.39957,-77.39164" TargetMode="External"/><Relationship Id="rId215" Type="http://schemas.openxmlformats.org/officeDocument/2006/relationships/hyperlink" Target="https://www.google.com/maps?q=-9.74878,-78.24750" TargetMode="External"/><Relationship Id="rId257" Type="http://schemas.openxmlformats.org/officeDocument/2006/relationships/hyperlink" Target="https://www.google.com/maps?q=-10.34596,-78.03582" TargetMode="External"/><Relationship Id="rId422" Type="http://schemas.openxmlformats.org/officeDocument/2006/relationships/hyperlink" Target="https://www.google.com/maps?q=-8.95620,-78.62959" TargetMode="External"/><Relationship Id="rId464" Type="http://schemas.openxmlformats.org/officeDocument/2006/relationships/hyperlink" Target="https://www.google.com/maps?q=-12.05767,-76.94662" TargetMode="External"/><Relationship Id="rId299" Type="http://schemas.openxmlformats.org/officeDocument/2006/relationships/hyperlink" Target="https://www.google.com/maps?q=-10.34985,-78.02929" TargetMode="External"/><Relationship Id="rId63" Type="http://schemas.openxmlformats.org/officeDocument/2006/relationships/hyperlink" Target="https://www.google.com/maps?q=-4.22727,-81.16827" TargetMode="External"/><Relationship Id="rId159" Type="http://schemas.openxmlformats.org/officeDocument/2006/relationships/hyperlink" Target="https://www.google.com/maps?q=-6.81277,-79.82945" TargetMode="External"/><Relationship Id="rId366" Type="http://schemas.openxmlformats.org/officeDocument/2006/relationships/hyperlink" Target="https://www.google.com/maps?q=-8.16887,-79.00490" TargetMode="External"/><Relationship Id="rId573" Type="http://schemas.openxmlformats.org/officeDocument/2006/relationships/hyperlink" Target="https://www.google.com/maps?q=-8.26395,-78.92803" TargetMode="External"/><Relationship Id="rId226" Type="http://schemas.openxmlformats.org/officeDocument/2006/relationships/hyperlink" Target="https://www.google.com/maps?q=-9.67881,-78.27545" TargetMode="External"/><Relationship Id="rId433" Type="http://schemas.openxmlformats.org/officeDocument/2006/relationships/hyperlink" Target="https://www.google.com/maps?q=-10.56575,-77.87376" TargetMode="External"/><Relationship Id="rId74" Type="http://schemas.openxmlformats.org/officeDocument/2006/relationships/hyperlink" Target="https://www.google.com/maps?q=-9.44284,-78.35231" TargetMode="External"/><Relationship Id="rId377" Type="http://schemas.openxmlformats.org/officeDocument/2006/relationships/hyperlink" Target="https://www.google.com/maps?q=-8.68233,-78.63041" TargetMode="External"/><Relationship Id="rId500" Type="http://schemas.openxmlformats.org/officeDocument/2006/relationships/hyperlink" Target="https://www.google.com/maps?q=-4.22132,-81.16743" TargetMode="External"/><Relationship Id="rId584" Type="http://schemas.openxmlformats.org/officeDocument/2006/relationships/hyperlink" Target="https://www.google.com/maps?q=-10.45481,-77.92123" TargetMode="External"/><Relationship Id="rId5" Type="http://schemas.openxmlformats.org/officeDocument/2006/relationships/hyperlink" Target="https://www.google.com/maps?q=-12.07207,-76.98498" TargetMode="External"/><Relationship Id="rId237" Type="http://schemas.openxmlformats.org/officeDocument/2006/relationships/hyperlink" Target="https://www.google.com/maps?q=-8.60154,-78.66756" TargetMode="External"/><Relationship Id="rId444" Type="http://schemas.openxmlformats.org/officeDocument/2006/relationships/hyperlink" Target="https://www.google.com/maps?q=-12.03887,-76.94864" TargetMode="External"/><Relationship Id="rId290" Type="http://schemas.openxmlformats.org/officeDocument/2006/relationships/hyperlink" Target="https://www.google.com/maps?q=-9.91785,-78.22015" TargetMode="External"/><Relationship Id="rId304" Type="http://schemas.openxmlformats.org/officeDocument/2006/relationships/hyperlink" Target="https://www.google.com/maps?q=-7.16000,-79.44136" TargetMode="External"/><Relationship Id="rId388" Type="http://schemas.openxmlformats.org/officeDocument/2006/relationships/hyperlink" Target="https://www.google.com/maps?q=-10.29933,-78.04849" TargetMode="External"/><Relationship Id="rId511" Type="http://schemas.openxmlformats.org/officeDocument/2006/relationships/hyperlink" Target="https://www.google.com/maps?q=-6.79634,-79.86237" TargetMode="External"/><Relationship Id="rId85" Type="http://schemas.openxmlformats.org/officeDocument/2006/relationships/hyperlink" Target="https://www.google.com/maps?q=-10.08847,-78.14594" TargetMode="External"/><Relationship Id="rId150" Type="http://schemas.openxmlformats.org/officeDocument/2006/relationships/hyperlink" Target="https://www.google.com/maps?q=-12.06329,-76.96244" TargetMode="External"/><Relationship Id="rId595" Type="http://schemas.openxmlformats.org/officeDocument/2006/relationships/hyperlink" Target="https://www.google.com/maps?q=-9.49709,-78.27760" TargetMode="External"/><Relationship Id="rId248" Type="http://schemas.openxmlformats.org/officeDocument/2006/relationships/hyperlink" Target="https://www.google.com/maps?q=-4.46433,-81.19853" TargetMode="External"/><Relationship Id="rId455" Type="http://schemas.openxmlformats.org/officeDocument/2006/relationships/hyperlink" Target="https://www.google.com/maps?q=-4.57801,-81.25116" TargetMode="External"/><Relationship Id="rId12" Type="http://schemas.openxmlformats.org/officeDocument/2006/relationships/hyperlink" Target="https://www.google.com/maps?q=-11.17624,-77.58137" TargetMode="External"/><Relationship Id="rId108" Type="http://schemas.openxmlformats.org/officeDocument/2006/relationships/hyperlink" Target="https://www.google.com/maps?q=-8.07947,-79.09429" TargetMode="External"/><Relationship Id="rId315" Type="http://schemas.openxmlformats.org/officeDocument/2006/relationships/hyperlink" Target="https://www.google.com/maps?q=-6.54433,-80.01507" TargetMode="External"/><Relationship Id="rId522" Type="http://schemas.openxmlformats.org/officeDocument/2006/relationships/hyperlink" Target="https://www.google.com/maps?q=-9.22966,-78.44899" TargetMode="External"/><Relationship Id="rId96" Type="http://schemas.openxmlformats.org/officeDocument/2006/relationships/hyperlink" Target="https://www.google.com/maps?q=-7.16484,-79.44088" TargetMode="External"/><Relationship Id="rId161" Type="http://schemas.openxmlformats.org/officeDocument/2006/relationships/hyperlink" Target="https://www.google.com/maps?q=-9.45257,-78.34242" TargetMode="External"/><Relationship Id="rId399" Type="http://schemas.openxmlformats.org/officeDocument/2006/relationships/hyperlink" Target="https://www.google.com/maps?q=-10.25025,-78.03663" TargetMode="External"/><Relationship Id="rId259" Type="http://schemas.openxmlformats.org/officeDocument/2006/relationships/hyperlink" Target="https://www.google.com/maps?q=-8.57053,-78.67279" TargetMode="External"/><Relationship Id="rId466" Type="http://schemas.openxmlformats.org/officeDocument/2006/relationships/hyperlink" Target="https://www.google.com/maps?q=-9.88206,-78.21317" TargetMode="External"/><Relationship Id="rId23" Type="http://schemas.openxmlformats.org/officeDocument/2006/relationships/hyperlink" Target="https://www.google.com/maps?q=-9.51957,-78.28715" TargetMode="External"/><Relationship Id="rId119" Type="http://schemas.openxmlformats.org/officeDocument/2006/relationships/hyperlink" Target="https://www.google.com/maps?q=-11.43060,-77.36358" TargetMode="External"/><Relationship Id="rId326" Type="http://schemas.openxmlformats.org/officeDocument/2006/relationships/hyperlink" Target="https://www.google.com/maps?q=-4.50296,-81.22189" TargetMode="External"/><Relationship Id="rId533" Type="http://schemas.openxmlformats.org/officeDocument/2006/relationships/hyperlink" Target="https://www.google.com/maps?q=-6.71944,-79.89489" TargetMode="External"/><Relationship Id="rId172" Type="http://schemas.openxmlformats.org/officeDocument/2006/relationships/hyperlink" Target="https://www.google.com/maps?q=-4.59396,-81.25943" TargetMode="External"/><Relationship Id="rId477" Type="http://schemas.openxmlformats.org/officeDocument/2006/relationships/hyperlink" Target="https://www.google.com/maps?q=-6.71798,-79.89626" TargetMode="External"/><Relationship Id="rId337" Type="http://schemas.openxmlformats.org/officeDocument/2006/relationships/hyperlink" Target="https://www.google.com/maps?q=-8.50436,-78.68890" TargetMode="External"/><Relationship Id="rId34" Type="http://schemas.openxmlformats.org/officeDocument/2006/relationships/hyperlink" Target="https://www.google.com/maps?q=-9.14152,-78.51696" TargetMode="External"/><Relationship Id="rId544" Type="http://schemas.openxmlformats.org/officeDocument/2006/relationships/hyperlink" Target="https://www.google.com/maps?q=-4.59341,-81.25960" TargetMode="External"/><Relationship Id="rId183" Type="http://schemas.openxmlformats.org/officeDocument/2006/relationships/hyperlink" Target="https://www.google.com/maps?q=-9.26325,-78.42787" TargetMode="External"/><Relationship Id="rId390" Type="http://schemas.openxmlformats.org/officeDocument/2006/relationships/hyperlink" Target="https://www.google.com/maps?q=-10.91826,-77.65881" TargetMode="External"/><Relationship Id="rId404" Type="http://schemas.openxmlformats.org/officeDocument/2006/relationships/hyperlink" Target="https://www.google.com/maps?q=-10.36245,-78.02144" TargetMode="External"/><Relationship Id="rId250" Type="http://schemas.openxmlformats.org/officeDocument/2006/relationships/hyperlink" Target="https://www.google.com/maps?q=-8.56961,-78.67330" TargetMode="External"/><Relationship Id="rId488" Type="http://schemas.openxmlformats.org/officeDocument/2006/relationships/hyperlink" Target="https://www.google.com/maps?q=-10.09421,-78.14341" TargetMode="External"/><Relationship Id="rId45" Type="http://schemas.openxmlformats.org/officeDocument/2006/relationships/hyperlink" Target="https://www.google.com/maps?q=-4.46411,-81.19830" TargetMode="External"/><Relationship Id="rId110" Type="http://schemas.openxmlformats.org/officeDocument/2006/relationships/hyperlink" Target="https://www.google.com/maps?q=-12.05863,-76.94720" TargetMode="External"/><Relationship Id="rId348" Type="http://schemas.openxmlformats.org/officeDocument/2006/relationships/hyperlink" Target="https://www.google.com/maps?q=-9.76365,-78.24086" TargetMode="External"/><Relationship Id="rId555" Type="http://schemas.openxmlformats.org/officeDocument/2006/relationships/hyperlink" Target="https://www.google.com/maps?q=-10.92023,-77.65676" TargetMode="External"/><Relationship Id="rId194" Type="http://schemas.openxmlformats.org/officeDocument/2006/relationships/hyperlink" Target="https://www.google.com/maps?q=-8.57220,-78.67176" TargetMode="External"/><Relationship Id="rId208" Type="http://schemas.openxmlformats.org/officeDocument/2006/relationships/hyperlink" Target="https://www.google.com/maps?q=-11.77760,-77.15831" TargetMode="External"/><Relationship Id="rId415" Type="http://schemas.openxmlformats.org/officeDocument/2006/relationships/hyperlink" Target="https://www.google.com/maps?q=-10.33676,-78.04591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</sheetPr>
  <dimension ref="A1:F37"/>
  <sheetViews>
    <sheetView showGridLines="0" topLeftCell="B1" zoomScale="160" zoomScaleNormal="160" workbookViewId="0">
      <selection activeCell="G12" sqref="B12:G12"/>
    </sheetView>
  </sheetViews>
  <sheetFormatPr baseColWidth="10" defaultRowHeight="14.4" x14ac:dyDescent="0.3"/>
  <cols>
    <col min="1" max="1" width="9.44140625" style="5" bestFit="1" customWidth="1"/>
    <col min="2" max="2" width="37.33203125" style="5" customWidth="1"/>
    <col min="3" max="4" width="16.6640625" style="5" customWidth="1"/>
    <col min="5" max="16384" width="11.5546875" style="5"/>
  </cols>
  <sheetData>
    <row r="1" spans="1:6" ht="25.2" thickTop="1" thickBot="1" x14ac:dyDescent="0.55000000000000004">
      <c r="A1" s="1">
        <v>1</v>
      </c>
      <c r="B1" s="2" t="s">
        <v>57</v>
      </c>
      <c r="C1" s="3"/>
      <c r="D1" s="3"/>
      <c r="E1" s="4"/>
    </row>
    <row r="2" spans="1:6" ht="7.5" customHeight="1" thickTop="1" thickBot="1" x14ac:dyDescent="0.35"/>
    <row r="3" spans="1:6" ht="16.2" x14ac:dyDescent="0.35">
      <c r="B3" s="6" t="s">
        <v>0</v>
      </c>
      <c r="C3" s="7" t="s">
        <v>1</v>
      </c>
      <c r="D3" s="7" t="s">
        <v>2</v>
      </c>
      <c r="F3" s="8" t="s">
        <v>58</v>
      </c>
    </row>
    <row r="4" spans="1:6" ht="15" thickBot="1" x14ac:dyDescent="0.35">
      <c r="B4" s="145" t="s">
        <v>3</v>
      </c>
      <c r="C4" s="145">
        <v>2050</v>
      </c>
      <c r="D4" s="145">
        <v>800</v>
      </c>
      <c r="F4" s="10" t="s">
        <v>59</v>
      </c>
    </row>
    <row r="5" spans="1:6" x14ac:dyDescent="0.3">
      <c r="B5" s="143" t="s">
        <v>4</v>
      </c>
      <c r="C5" s="143">
        <v>100</v>
      </c>
      <c r="D5" s="143">
        <v>40</v>
      </c>
    </row>
    <row r="6" spans="1:6" x14ac:dyDescent="0.3">
      <c r="B6" s="143" t="s">
        <v>5</v>
      </c>
      <c r="C6" s="143">
        <v>100</v>
      </c>
      <c r="D6" s="143">
        <v>40</v>
      </c>
    </row>
    <row r="7" spans="1:6" ht="15" thickBot="1" x14ac:dyDescent="0.35">
      <c r="B7" s="144" t="s">
        <v>6</v>
      </c>
      <c r="C7" s="144">
        <v>50</v>
      </c>
      <c r="D7" s="144">
        <v>30</v>
      </c>
    </row>
    <row r="8" spans="1:6" x14ac:dyDescent="0.3">
      <c r="B8" s="11" t="s">
        <v>7</v>
      </c>
      <c r="C8" s="11">
        <f>SUM(C4:C7)</f>
        <v>2300</v>
      </c>
      <c r="D8" s="11">
        <f>SUM(D4:D7)</f>
        <v>910</v>
      </c>
    </row>
    <row r="9" spans="1:6" x14ac:dyDescent="0.3">
      <c r="B9" s="143" t="s">
        <v>8</v>
      </c>
      <c r="C9" s="143">
        <f>9%*C8</f>
        <v>207</v>
      </c>
      <c r="D9" s="143">
        <f>9%*D8</f>
        <v>81.899999999999991</v>
      </c>
    </row>
    <row r="10" spans="1:6" x14ac:dyDescent="0.3">
      <c r="B10" s="12" t="s">
        <v>61</v>
      </c>
      <c r="C10" s="12">
        <f>SUM(C8:C9)</f>
        <v>2507</v>
      </c>
      <c r="D10" s="12">
        <f>SUM(D8:D9)</f>
        <v>991.9</v>
      </c>
    </row>
    <row r="11" spans="1:6" x14ac:dyDescent="0.3">
      <c r="B11" s="13" t="s">
        <v>62</v>
      </c>
      <c r="C11" s="14"/>
      <c r="D11" s="13">
        <f>C10+D10</f>
        <v>3498.9</v>
      </c>
    </row>
    <row r="12" spans="1:6" x14ac:dyDescent="0.3">
      <c r="B12" s="15" t="s">
        <v>111</v>
      </c>
      <c r="C12" s="16"/>
      <c r="D12" s="17">
        <f>RESUMEN!C28</f>
        <v>30</v>
      </c>
      <c r="F12" s="5" t="s">
        <v>1427</v>
      </c>
    </row>
    <row r="13" spans="1:6" ht="16.2" x14ac:dyDescent="0.35">
      <c r="B13" s="18" t="s">
        <v>112</v>
      </c>
      <c r="C13" s="19"/>
      <c r="D13" s="18">
        <f>D11/D12</f>
        <v>116.63000000000001</v>
      </c>
    </row>
    <row r="20" spans="2:6" ht="24" x14ac:dyDescent="0.5">
      <c r="C20" s="142" t="s">
        <v>1408</v>
      </c>
    </row>
    <row r="22" spans="2:6" x14ac:dyDescent="0.3">
      <c r="E22" s="36" t="s">
        <v>1410</v>
      </c>
    </row>
    <row r="24" spans="2:6" ht="24" x14ac:dyDescent="0.5">
      <c r="C24" s="142" t="s">
        <v>1409</v>
      </c>
    </row>
    <row r="26" spans="2:6" x14ac:dyDescent="0.3">
      <c r="D26" s="36" t="s">
        <v>332</v>
      </c>
      <c r="F26" s="36" t="s">
        <v>1426</v>
      </c>
    </row>
    <row r="27" spans="2:6" x14ac:dyDescent="0.3">
      <c r="D27" s="36" t="s">
        <v>333</v>
      </c>
    </row>
    <row r="28" spans="2:6" ht="15" thickBot="1" x14ac:dyDescent="0.35"/>
    <row r="29" spans="2:6" ht="22.2" thickBot="1" x14ac:dyDescent="0.5">
      <c r="B29" s="146" t="s">
        <v>332</v>
      </c>
      <c r="C29" s="147"/>
      <c r="D29" s="148" t="s">
        <v>1411</v>
      </c>
      <c r="E29" s="149"/>
    </row>
    <row r="30" spans="2:6" ht="21.6" x14ac:dyDescent="0.45">
      <c r="B30" s="141"/>
      <c r="C30" s="35" t="s">
        <v>1415</v>
      </c>
      <c r="D30" s="35" t="s">
        <v>1413</v>
      </c>
    </row>
    <row r="31" spans="2:6" ht="22.2" thickBot="1" x14ac:dyDescent="0.5">
      <c r="B31" s="141"/>
      <c r="D31" s="35" t="s">
        <v>1414</v>
      </c>
    </row>
    <row r="32" spans="2:6" ht="22.2" thickBot="1" x14ac:dyDescent="0.5">
      <c r="B32" s="146" t="s">
        <v>333</v>
      </c>
      <c r="C32" s="147"/>
      <c r="D32" s="148" t="s">
        <v>1412</v>
      </c>
      <c r="E32" s="147"/>
      <c r="F32" s="149"/>
    </row>
    <row r="33" spans="1:4" x14ac:dyDescent="0.3">
      <c r="D33" s="35" t="s">
        <v>30</v>
      </c>
    </row>
    <row r="34" spans="1:4" x14ac:dyDescent="0.3">
      <c r="D34" s="35" t="s">
        <v>45</v>
      </c>
    </row>
    <row r="35" spans="1:4" x14ac:dyDescent="0.3">
      <c r="D35" s="35" t="s">
        <v>50</v>
      </c>
    </row>
    <row r="37" spans="1:4" x14ac:dyDescent="0.3">
      <c r="A37" s="36" t="s">
        <v>1416</v>
      </c>
      <c r="C37" s="36" t="s">
        <v>349</v>
      </c>
    </row>
  </sheetData>
  <hyperlinks>
    <hyperlink ref="F3" location="RESUMEN!A1" display="RESUMEN!A1" xr:uid="{20FB3163-4617-4FBB-AE0F-92DFBAEFF24F}"/>
  </hyperlinks>
  <pageMargins left="0.7" right="0.7" top="0.75" bottom="0.75" header="0.3" footer="0.3"/>
  <pageSetup orientation="portrait" verticalDpi="3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1"/>
  </sheetPr>
  <dimension ref="A1:L73"/>
  <sheetViews>
    <sheetView showGridLines="0" tabSelected="1" topLeftCell="A61" zoomScale="203" zoomScaleNormal="203" workbookViewId="0">
      <selection activeCell="G39" activeCellId="1" sqref="C42 G39"/>
    </sheetView>
  </sheetViews>
  <sheetFormatPr baseColWidth="10" defaultRowHeight="14.4" x14ac:dyDescent="0.3"/>
  <cols>
    <col min="1" max="1" width="5.88671875" style="5" bestFit="1" customWidth="1"/>
    <col min="2" max="2" width="27.44140625" style="5" customWidth="1"/>
    <col min="3" max="3" width="12.6640625" style="5" bestFit="1" customWidth="1"/>
    <col min="4" max="4" width="12.109375" style="5" customWidth="1"/>
    <col min="5" max="5" width="11.109375" style="5" customWidth="1"/>
    <col min="6" max="6" width="33.88671875" style="5" customWidth="1"/>
    <col min="7" max="7" width="18.44140625" style="5" customWidth="1"/>
    <col min="8" max="8" width="15.21875" style="5" customWidth="1"/>
    <col min="9" max="9" width="6.88671875" style="5" customWidth="1"/>
    <col min="10" max="10" width="41.6640625" style="5" bestFit="1" customWidth="1"/>
    <col min="11" max="11" width="18.44140625" style="5" bestFit="1" customWidth="1"/>
    <col min="12" max="12" width="11.6640625" style="5" bestFit="1" customWidth="1"/>
    <col min="13" max="16384" width="11.5546875" style="5"/>
  </cols>
  <sheetData>
    <row r="1" spans="2:10" ht="24.6" thickBot="1" x14ac:dyDescent="0.55000000000000004">
      <c r="B1" s="2" t="s">
        <v>71</v>
      </c>
      <c r="C1" s="28"/>
      <c r="D1" s="28"/>
      <c r="E1" s="28"/>
      <c r="F1" s="28"/>
      <c r="G1" s="28"/>
      <c r="H1" s="4"/>
    </row>
    <row r="2" spans="2:10" x14ac:dyDescent="0.3">
      <c r="B2" s="36" t="s">
        <v>116</v>
      </c>
      <c r="C2" s="36"/>
      <c r="D2" s="36">
        <v>7</v>
      </c>
    </row>
    <row r="3" spans="2:10" ht="15" thickBot="1" x14ac:dyDescent="0.35">
      <c r="B3" s="36" t="s">
        <v>117</v>
      </c>
      <c r="C3" s="36"/>
      <c r="D3" s="36">
        <v>2700</v>
      </c>
    </row>
    <row r="4" spans="2:10" s="43" customFormat="1" ht="33" thickBot="1" x14ac:dyDescent="0.35">
      <c r="B4" s="39" t="s">
        <v>0</v>
      </c>
      <c r="C4" s="40" t="s">
        <v>100</v>
      </c>
      <c r="D4" s="41" t="s">
        <v>23</v>
      </c>
      <c r="E4" s="40" t="s">
        <v>109</v>
      </c>
      <c r="F4" s="41" t="s">
        <v>11</v>
      </c>
      <c r="G4" s="40" t="s">
        <v>115</v>
      </c>
      <c r="H4" s="42" t="s">
        <v>101</v>
      </c>
    </row>
    <row r="5" spans="2:10" x14ac:dyDescent="0.3">
      <c r="B5" s="44" t="s">
        <v>10</v>
      </c>
      <c r="C5" s="45">
        <f>MOD!D11</f>
        <v>3498.9</v>
      </c>
      <c r="D5" s="46"/>
      <c r="E5" s="45">
        <f>MOD!D13</f>
        <v>116.63000000000001</v>
      </c>
      <c r="F5" s="46"/>
      <c r="G5" s="45">
        <f t="shared" ref="G5:G10" si="0">E5*$D$2</f>
        <v>816.41000000000008</v>
      </c>
      <c r="H5" s="178">
        <f>G5/$G$16</f>
        <v>8.669091526400495E-2</v>
      </c>
      <c r="J5" s="48" t="s">
        <v>67</v>
      </c>
    </row>
    <row r="6" spans="2:10" ht="15" thickBot="1" x14ac:dyDescent="0.35">
      <c r="B6" s="179" t="s">
        <v>18</v>
      </c>
      <c r="C6" s="180">
        <f>DEPR!D8</f>
        <v>3333.3333333333335</v>
      </c>
      <c r="D6" s="181"/>
      <c r="E6" s="180">
        <f>DEPR!D10</f>
        <v>111.11111111111111</v>
      </c>
      <c r="F6" s="181"/>
      <c r="G6" s="180">
        <f t="shared" si="0"/>
        <v>777.77777777777783</v>
      </c>
      <c r="H6" s="182">
        <f t="shared" ref="H6:H15" si="1">G6/$G$16</f>
        <v>8.2588732900821166E-2</v>
      </c>
      <c r="J6" s="52" t="s">
        <v>72</v>
      </c>
    </row>
    <row r="7" spans="2:10" ht="15" thickBot="1" x14ac:dyDescent="0.35">
      <c r="B7" s="186" t="s">
        <v>22</v>
      </c>
      <c r="C7" s="187">
        <f>GAST_FIN!D8</f>
        <v>7299.5019438289255</v>
      </c>
      <c r="D7" s="188"/>
      <c r="E7" s="187">
        <f>GAST_FIN!D10</f>
        <v>243.31673146096418</v>
      </c>
      <c r="F7" s="188"/>
      <c r="G7" s="187">
        <f t="shared" si="0"/>
        <v>1703.2171202267493</v>
      </c>
      <c r="H7" s="189">
        <f t="shared" si="1"/>
        <v>0.1808569849043736</v>
      </c>
      <c r="J7" s="56" t="s">
        <v>73</v>
      </c>
    </row>
    <row r="8" spans="2:10" x14ac:dyDescent="0.3">
      <c r="B8" s="183" t="s">
        <v>52</v>
      </c>
      <c r="C8" s="184">
        <f>SEG!C5</f>
        <v>1266.6666666666667</v>
      </c>
      <c r="D8" s="185"/>
      <c r="E8" s="184">
        <f>SEG!C7</f>
        <v>42.222222222222221</v>
      </c>
      <c r="F8" s="185"/>
      <c r="G8" s="184">
        <f t="shared" si="0"/>
        <v>295.55555555555554</v>
      </c>
      <c r="H8" s="178">
        <f t="shared" si="1"/>
        <v>3.1383718502312037E-2</v>
      </c>
      <c r="J8" s="48" t="s">
        <v>74</v>
      </c>
    </row>
    <row r="9" spans="2:10" x14ac:dyDescent="0.3">
      <c r="B9" s="53" t="s">
        <v>55</v>
      </c>
      <c r="C9" s="54">
        <f>'GAST ADM'!F7</f>
        <v>5748.9</v>
      </c>
      <c r="D9" s="55"/>
      <c r="E9" s="54">
        <f>'GAST ADM'!F9</f>
        <v>191.63</v>
      </c>
      <c r="F9" s="55"/>
      <c r="G9" s="54">
        <f t="shared" si="0"/>
        <v>1341.4099999999999</v>
      </c>
      <c r="H9" s="178">
        <f t="shared" si="1"/>
        <v>0.1424383099720592</v>
      </c>
      <c r="J9" s="48" t="s">
        <v>75</v>
      </c>
    </row>
    <row r="10" spans="2:10" x14ac:dyDescent="0.3">
      <c r="B10" s="49" t="s">
        <v>53</v>
      </c>
      <c r="C10" s="50"/>
      <c r="D10" s="51"/>
      <c r="E10" s="50">
        <v>60</v>
      </c>
      <c r="F10" s="51"/>
      <c r="G10" s="50">
        <f t="shared" si="0"/>
        <v>420</v>
      </c>
      <c r="H10" s="47">
        <f t="shared" si="1"/>
        <v>4.4597915766443424E-2</v>
      </c>
      <c r="J10" s="48" t="s">
        <v>76</v>
      </c>
    </row>
    <row r="11" spans="2:10" x14ac:dyDescent="0.3">
      <c r="B11" s="53" t="s">
        <v>30</v>
      </c>
      <c r="C11" s="54"/>
      <c r="D11" s="55">
        <f>COMB!D6</f>
        <v>0.85</v>
      </c>
      <c r="E11" s="54"/>
      <c r="F11" s="55">
        <f>COMB!D6</f>
        <v>0.85</v>
      </c>
      <c r="G11" s="54">
        <f>F11*$D$3</f>
        <v>2295</v>
      </c>
      <c r="H11" s="47">
        <f t="shared" si="1"/>
        <v>0.24369575400949442</v>
      </c>
      <c r="J11" s="48" t="s">
        <v>77</v>
      </c>
    </row>
    <row r="12" spans="2:10" x14ac:dyDescent="0.3">
      <c r="B12" s="49" t="s">
        <v>41</v>
      </c>
      <c r="C12" s="50"/>
      <c r="D12" s="51">
        <f>LUBR_FILT!G17</f>
        <v>3.5049999999999998E-2</v>
      </c>
      <c r="E12" s="50"/>
      <c r="F12" s="51">
        <f>LUBR_FILT!G17</f>
        <v>3.5049999999999998E-2</v>
      </c>
      <c r="G12" s="50">
        <f>F12*$D$3</f>
        <v>94.634999999999991</v>
      </c>
      <c r="H12" s="47">
        <f t="shared" si="1"/>
        <v>1.0048866091803268E-2</v>
      </c>
      <c r="J12" s="57" t="s">
        <v>78</v>
      </c>
    </row>
    <row r="13" spans="2:10" x14ac:dyDescent="0.3">
      <c r="B13" s="53" t="s">
        <v>45</v>
      </c>
      <c r="C13" s="54"/>
      <c r="D13" s="55">
        <f>NEUM!D7</f>
        <v>0.1</v>
      </c>
      <c r="E13" s="54"/>
      <c r="F13" s="55">
        <f>NEUM!D7</f>
        <v>0.1</v>
      </c>
      <c r="G13" s="54">
        <f>F13*$D$3</f>
        <v>270</v>
      </c>
      <c r="H13" s="47">
        <f t="shared" si="1"/>
        <v>2.8670088706999344E-2</v>
      </c>
      <c r="J13" s="48" t="s">
        <v>104</v>
      </c>
    </row>
    <row r="14" spans="2:10" x14ac:dyDescent="0.3">
      <c r="B14" s="49" t="s">
        <v>50</v>
      </c>
      <c r="C14" s="50"/>
      <c r="D14" s="51">
        <f>MANT!D7</f>
        <v>0.46425</v>
      </c>
      <c r="E14" s="50"/>
      <c r="F14" s="51">
        <f>MANT!D7</f>
        <v>0.46425</v>
      </c>
      <c r="G14" s="50">
        <f>F14*$D$3</f>
        <v>1253.4749999999999</v>
      </c>
      <c r="H14" s="47">
        <f t="shared" si="1"/>
        <v>0.13310088682224444</v>
      </c>
    </row>
    <row r="15" spans="2:10" ht="15" thickBot="1" x14ac:dyDescent="0.35">
      <c r="B15" s="164" t="s">
        <v>56</v>
      </c>
      <c r="C15" s="165"/>
      <c r="D15" s="166"/>
      <c r="E15" s="165"/>
      <c r="F15" s="166"/>
      <c r="G15" s="165">
        <v>150</v>
      </c>
      <c r="H15" s="167">
        <f t="shared" si="1"/>
        <v>1.592782705944408E-2</v>
      </c>
    </row>
    <row r="16" spans="2:10" ht="16.8" thickBot="1" x14ac:dyDescent="0.4">
      <c r="B16" s="58" t="s">
        <v>110</v>
      </c>
      <c r="C16" s="59">
        <f t="shared" ref="C16:H16" si="2">SUM(C5:C15)</f>
        <v>21147.301943828927</v>
      </c>
      <c r="D16" s="60">
        <f t="shared" si="2"/>
        <v>1.4493</v>
      </c>
      <c r="E16" s="59">
        <f t="shared" si="2"/>
        <v>764.91006479429745</v>
      </c>
      <c r="F16" s="61">
        <f t="shared" si="2"/>
        <v>1.4493</v>
      </c>
      <c r="G16" s="62">
        <f t="shared" si="2"/>
        <v>9417.4804535600833</v>
      </c>
      <c r="H16" s="63">
        <f t="shared" si="2"/>
        <v>0.99999999999999989</v>
      </c>
    </row>
    <row r="18" spans="2:7" ht="15" thickBot="1" x14ac:dyDescent="0.35"/>
    <row r="19" spans="2:7" ht="15" thickBot="1" x14ac:dyDescent="0.35">
      <c r="B19" s="64" t="s">
        <v>332</v>
      </c>
      <c r="C19" s="65">
        <f>(C16/C28)*D2</f>
        <v>4934.3704535600828</v>
      </c>
      <c r="F19" s="168" t="s">
        <v>343</v>
      </c>
      <c r="G19" s="169">
        <f>C24</f>
        <v>11771.850566950105</v>
      </c>
    </row>
    <row r="20" spans="2:7" ht="15" thickBot="1" x14ac:dyDescent="0.35">
      <c r="B20" s="67" t="s">
        <v>333</v>
      </c>
      <c r="C20" s="68">
        <f>D16*D3</f>
        <v>3913.11</v>
      </c>
      <c r="F20" s="74" t="s">
        <v>344</v>
      </c>
      <c r="G20" s="172">
        <v>12000</v>
      </c>
    </row>
    <row r="21" spans="2:7" ht="15" thickBot="1" x14ac:dyDescent="0.35">
      <c r="B21" s="70" t="s">
        <v>334</v>
      </c>
      <c r="C21" s="71">
        <f>G10+G15</f>
        <v>570</v>
      </c>
      <c r="F21" s="170" t="s">
        <v>345</v>
      </c>
      <c r="G21" s="171">
        <f>G20-G19</f>
        <v>228.14943304989538</v>
      </c>
    </row>
    <row r="22" spans="2:7" ht="15" thickBot="1" x14ac:dyDescent="0.35">
      <c r="B22" s="74" t="s">
        <v>335</v>
      </c>
      <c r="C22" s="75">
        <f>SUM(C19:C21)</f>
        <v>9417.4804535600833</v>
      </c>
    </row>
    <row r="23" spans="2:7" ht="15" thickBot="1" x14ac:dyDescent="0.35">
      <c r="B23" s="76" t="s">
        <v>342</v>
      </c>
      <c r="C23" s="77">
        <v>0.25</v>
      </c>
      <c r="E23" s="36" t="s">
        <v>1428</v>
      </c>
    </row>
    <row r="24" spans="2:7" ht="15" thickBot="1" x14ac:dyDescent="0.35">
      <c r="B24" s="74" t="s">
        <v>343</v>
      </c>
      <c r="C24" s="75">
        <f>C22*(1+C23)</f>
        <v>11771.850566950105</v>
      </c>
    </row>
    <row r="25" spans="2:7" x14ac:dyDescent="0.3">
      <c r="E25" s="35" t="s">
        <v>1429</v>
      </c>
    </row>
    <row r="26" spans="2:7" ht="15" thickBot="1" x14ac:dyDescent="0.35"/>
    <row r="27" spans="2:7" x14ac:dyDescent="0.3">
      <c r="B27" s="78" t="s">
        <v>336</v>
      </c>
      <c r="C27" s="92">
        <v>10</v>
      </c>
      <c r="D27" s="79" t="s">
        <v>337</v>
      </c>
    </row>
    <row r="28" spans="2:7" x14ac:dyDescent="0.3">
      <c r="B28" s="80" t="s">
        <v>338</v>
      </c>
      <c r="C28" s="93">
        <v>30</v>
      </c>
      <c r="D28" s="81" t="s">
        <v>339</v>
      </c>
      <c r="F28" s="36" t="s">
        <v>1430</v>
      </c>
    </row>
    <row r="29" spans="2:7" ht="15" thickBot="1" x14ac:dyDescent="0.35">
      <c r="B29" s="82" t="s">
        <v>340</v>
      </c>
      <c r="C29" s="83">
        <f>C27*C28</f>
        <v>300</v>
      </c>
      <c r="D29" s="84" t="s">
        <v>341</v>
      </c>
    </row>
    <row r="30" spans="2:7" x14ac:dyDescent="0.3">
      <c r="D30" s="117"/>
      <c r="F30" s="35" t="s">
        <v>1431</v>
      </c>
    </row>
    <row r="31" spans="2:7" x14ac:dyDescent="0.3">
      <c r="D31" s="117"/>
    </row>
    <row r="32" spans="2:7" ht="15" thickBot="1" x14ac:dyDescent="0.35"/>
    <row r="33" spans="1:10" ht="15" thickBot="1" x14ac:dyDescent="0.35">
      <c r="A33" s="129"/>
      <c r="B33" s="130"/>
      <c r="C33" s="130"/>
      <c r="D33" s="130"/>
      <c r="E33" s="130"/>
      <c r="F33" s="130"/>
      <c r="G33" s="130"/>
      <c r="H33" s="131"/>
    </row>
    <row r="34" spans="1:10" x14ac:dyDescent="0.3">
      <c r="A34" s="132"/>
      <c r="B34" s="64" t="s">
        <v>332</v>
      </c>
      <c r="C34" s="65">
        <f>(C16/C43)*G39</f>
        <v>4934.3704535600828</v>
      </c>
      <c r="D34" s="133"/>
      <c r="E34" s="133"/>
      <c r="F34" s="66" t="s">
        <v>343</v>
      </c>
      <c r="G34" s="65">
        <f>C39</f>
        <v>11771.850566950105</v>
      </c>
      <c r="H34" s="134"/>
    </row>
    <row r="35" spans="1:10" x14ac:dyDescent="0.3">
      <c r="A35" s="132"/>
      <c r="B35" s="67" t="s">
        <v>333</v>
      </c>
      <c r="C35" s="68">
        <f>D16*G43</f>
        <v>3913.11</v>
      </c>
      <c r="D35" s="133"/>
      <c r="E35" s="133"/>
      <c r="F35" s="69" t="s">
        <v>344</v>
      </c>
      <c r="G35" s="68">
        <f>G20</f>
        <v>12000</v>
      </c>
      <c r="H35" s="135"/>
    </row>
    <row r="36" spans="1:10" ht="15" thickBot="1" x14ac:dyDescent="0.35">
      <c r="A36" s="132"/>
      <c r="B36" s="70" t="s">
        <v>334</v>
      </c>
      <c r="C36" s="71">
        <f>G10+G15</f>
        <v>570</v>
      </c>
      <c r="D36" s="133"/>
      <c r="E36" s="133"/>
      <c r="F36" s="72" t="s">
        <v>345</v>
      </c>
      <c r="G36" s="73">
        <f>G35-G34</f>
        <v>228.14943304989538</v>
      </c>
      <c r="H36" s="135"/>
      <c r="J36" s="36" t="s">
        <v>1435</v>
      </c>
    </row>
    <row r="37" spans="1:10" ht="15" thickBot="1" x14ac:dyDescent="0.35">
      <c r="A37" s="132"/>
      <c r="B37" s="74" t="s">
        <v>335</v>
      </c>
      <c r="C37" s="75">
        <f>SUM(C34:C36)</f>
        <v>9417.4804535600833</v>
      </c>
      <c r="D37" s="133"/>
      <c r="E37" s="133"/>
      <c r="F37" s="133"/>
      <c r="G37" s="133"/>
      <c r="H37" s="135"/>
      <c r="J37" s="36" t="s">
        <v>1436</v>
      </c>
    </row>
    <row r="38" spans="1:10" ht="15" thickBot="1" x14ac:dyDescent="0.35">
      <c r="A38" s="132"/>
      <c r="B38" s="76" t="s">
        <v>342</v>
      </c>
      <c r="C38" s="77">
        <f t="shared" ref="C38" si="3">C23</f>
        <v>0.25</v>
      </c>
      <c r="D38" s="133"/>
      <c r="E38" s="133"/>
      <c r="F38" s="133"/>
      <c r="G38" s="133"/>
      <c r="H38" s="134"/>
    </row>
    <row r="39" spans="1:10" ht="15" thickBot="1" x14ac:dyDescent="0.35">
      <c r="A39" s="132"/>
      <c r="B39" s="74" t="s">
        <v>343</v>
      </c>
      <c r="C39" s="75">
        <f>C37*(1+C38)</f>
        <v>11771.850566950105</v>
      </c>
      <c r="D39" s="133"/>
      <c r="E39" s="133"/>
      <c r="F39" s="66" t="s">
        <v>348</v>
      </c>
      <c r="G39" s="65">
        <v>7</v>
      </c>
      <c r="H39" s="135"/>
    </row>
    <row r="40" spans="1:10" x14ac:dyDescent="0.3">
      <c r="A40" s="132"/>
      <c r="B40" s="133"/>
      <c r="C40" s="133"/>
      <c r="D40" s="133"/>
      <c r="E40" s="133"/>
      <c r="F40" s="69" t="s">
        <v>346</v>
      </c>
      <c r="G40" s="68">
        <f>D2</f>
        <v>7</v>
      </c>
      <c r="H40" s="135"/>
    </row>
    <row r="41" spans="1:10" ht="15" thickBot="1" x14ac:dyDescent="0.35">
      <c r="A41" s="132"/>
      <c r="B41" s="133"/>
      <c r="C41" s="133"/>
      <c r="D41" s="133"/>
      <c r="E41" s="133"/>
      <c r="F41" s="72" t="s">
        <v>345</v>
      </c>
      <c r="G41" s="73">
        <f>G39-G40</f>
        <v>0</v>
      </c>
      <c r="H41" s="135"/>
    </row>
    <row r="42" spans="1:10" ht="15" thickBot="1" x14ac:dyDescent="0.35">
      <c r="A42" s="132"/>
      <c r="B42" s="78" t="s">
        <v>336</v>
      </c>
      <c r="C42" s="92">
        <f>'Reporte viajes'!G80</f>
        <v>4.8571428571428568</v>
      </c>
      <c r="D42" s="79" t="s">
        <v>337</v>
      </c>
      <c r="E42" s="133"/>
      <c r="F42" s="133"/>
      <c r="G42" s="133"/>
      <c r="H42" s="135"/>
    </row>
    <row r="43" spans="1:10" x14ac:dyDescent="0.3">
      <c r="A43" s="132"/>
      <c r="B43" s="80" t="s">
        <v>338</v>
      </c>
      <c r="C43" s="136">
        <v>30</v>
      </c>
      <c r="D43" s="81" t="s">
        <v>339</v>
      </c>
      <c r="E43" s="133"/>
      <c r="F43" s="66" t="s">
        <v>351</v>
      </c>
      <c r="G43" s="65">
        <v>2700</v>
      </c>
      <c r="H43" s="135"/>
    </row>
    <row r="44" spans="1:10" ht="15" thickBot="1" x14ac:dyDescent="0.35">
      <c r="A44" s="132"/>
      <c r="B44" s="82" t="s">
        <v>340</v>
      </c>
      <c r="C44" s="83">
        <f>C42*C43</f>
        <v>145.71428571428569</v>
      </c>
      <c r="D44" s="84" t="s">
        <v>341</v>
      </c>
      <c r="E44" s="133"/>
      <c r="F44" s="69" t="s">
        <v>352</v>
      </c>
      <c r="G44" s="68">
        <f>D3</f>
        <v>2700</v>
      </c>
      <c r="H44" s="135"/>
    </row>
    <row r="45" spans="1:10" ht="15" thickBot="1" x14ac:dyDescent="0.35">
      <c r="A45" s="132"/>
      <c r="B45" s="133"/>
      <c r="C45" s="133"/>
      <c r="D45" s="133"/>
      <c r="E45" s="133"/>
      <c r="F45" s="72" t="s">
        <v>345</v>
      </c>
      <c r="G45" s="73">
        <f>G43-G44</f>
        <v>0</v>
      </c>
      <c r="H45" s="135"/>
    </row>
    <row r="46" spans="1:10" ht="15" thickBot="1" x14ac:dyDescent="0.35">
      <c r="A46" s="132"/>
      <c r="B46" s="133"/>
      <c r="C46" s="133"/>
      <c r="D46" s="133"/>
      <c r="E46" s="133"/>
      <c r="F46" s="133"/>
      <c r="G46" s="133"/>
      <c r="H46" s="135"/>
    </row>
    <row r="47" spans="1:10" x14ac:dyDescent="0.3">
      <c r="A47" s="132"/>
      <c r="B47" s="66" t="s">
        <v>347</v>
      </c>
      <c r="C47" s="65">
        <f>C27*D2/C42</f>
        <v>14.411764705882353</v>
      </c>
      <c r="D47" s="133"/>
      <c r="E47" s="133"/>
      <c r="F47" s="133"/>
      <c r="G47" s="133"/>
      <c r="H47" s="135"/>
    </row>
    <row r="48" spans="1:10" x14ac:dyDescent="0.3">
      <c r="A48" s="132"/>
      <c r="B48" s="133"/>
      <c r="C48" s="133"/>
      <c r="D48" s="133"/>
      <c r="E48" s="133"/>
      <c r="F48" s="133"/>
      <c r="G48" s="133"/>
      <c r="H48" s="135"/>
    </row>
    <row r="49" spans="1:12" x14ac:dyDescent="0.3">
      <c r="A49" s="132"/>
      <c r="B49" s="133"/>
      <c r="C49" s="133"/>
      <c r="D49" s="133"/>
      <c r="E49" s="133"/>
      <c r="F49" s="133"/>
      <c r="G49" s="133"/>
      <c r="H49" s="135"/>
    </row>
    <row r="50" spans="1:12" ht="15" thickBot="1" x14ac:dyDescent="0.35">
      <c r="A50" s="137"/>
      <c r="B50" s="138"/>
      <c r="C50" s="138"/>
      <c r="D50" s="138"/>
      <c r="E50" s="138"/>
      <c r="F50" s="138"/>
      <c r="G50" s="138"/>
      <c r="H50" s="139"/>
    </row>
    <row r="52" spans="1:12" x14ac:dyDescent="0.3">
      <c r="F52" s="122" t="s">
        <v>356</v>
      </c>
      <c r="G52" s="122"/>
      <c r="H52" s="122"/>
    </row>
    <row r="53" spans="1:12" x14ac:dyDescent="0.3">
      <c r="F53" s="122"/>
      <c r="G53" s="122"/>
      <c r="H53" s="122"/>
    </row>
    <row r="54" spans="1:12" ht="15" thickBot="1" x14ac:dyDescent="0.35">
      <c r="J54" s="91"/>
      <c r="K54" s="91"/>
      <c r="L54" s="91"/>
    </row>
    <row r="55" spans="1:12" ht="16.8" thickBot="1" x14ac:dyDescent="0.4">
      <c r="F55" s="85" t="s">
        <v>145</v>
      </c>
      <c r="G55" s="86" t="s">
        <v>355</v>
      </c>
      <c r="H55" s="87" t="s">
        <v>354</v>
      </c>
      <c r="J55" s="91"/>
      <c r="K55" s="91"/>
      <c r="L55" s="91"/>
    </row>
    <row r="56" spans="1:12" ht="16.2" x14ac:dyDescent="0.35">
      <c r="F56" s="88" t="s">
        <v>195</v>
      </c>
      <c r="G56" s="89">
        <v>1</v>
      </c>
      <c r="H56" s="90">
        <f t="shared" ref="H56:H62" si="4">G56/$G$39</f>
        <v>0.14285714285714285</v>
      </c>
      <c r="J56" s="91"/>
      <c r="K56" s="91"/>
      <c r="L56" s="91"/>
    </row>
    <row r="57" spans="1:12" ht="16.8" thickBot="1" x14ac:dyDescent="0.4">
      <c r="C57" s="72" t="s">
        <v>345</v>
      </c>
      <c r="D57" s="73">
        <v>-6302.6349907796284</v>
      </c>
      <c r="F57" s="88" t="s">
        <v>175</v>
      </c>
      <c r="G57" s="89">
        <v>21</v>
      </c>
      <c r="H57" s="90">
        <f t="shared" si="4"/>
        <v>3</v>
      </c>
      <c r="J57" s="91"/>
      <c r="K57" s="91"/>
      <c r="L57" s="91"/>
    </row>
    <row r="58" spans="1:12" ht="16.2" x14ac:dyDescent="0.35">
      <c r="F58" s="88" t="s">
        <v>258</v>
      </c>
      <c r="G58" s="89">
        <v>10</v>
      </c>
      <c r="H58" s="90">
        <f t="shared" si="4"/>
        <v>1.4285714285714286</v>
      </c>
      <c r="J58" s="91"/>
      <c r="K58" s="91"/>
      <c r="L58" s="91"/>
    </row>
    <row r="59" spans="1:12" ht="16.2" x14ac:dyDescent="0.35">
      <c r="F59" s="88" t="s">
        <v>219</v>
      </c>
      <c r="G59" s="89">
        <v>10</v>
      </c>
      <c r="H59" s="90">
        <f t="shared" si="4"/>
        <v>1.4285714285714286</v>
      </c>
      <c r="J59" s="91"/>
      <c r="K59" s="91"/>
      <c r="L59" s="91"/>
    </row>
    <row r="60" spans="1:12" ht="16.2" x14ac:dyDescent="0.35">
      <c r="F60" s="88" t="s">
        <v>151</v>
      </c>
      <c r="G60" s="89">
        <v>23</v>
      </c>
      <c r="H60" s="90">
        <f t="shared" si="4"/>
        <v>3.2857142857142856</v>
      </c>
      <c r="J60" s="91"/>
      <c r="K60" s="91"/>
      <c r="L60" s="91"/>
    </row>
    <row r="61" spans="1:12" ht="16.2" x14ac:dyDescent="0.35">
      <c r="F61" s="88" t="s">
        <v>225</v>
      </c>
      <c r="G61" s="89">
        <v>5</v>
      </c>
      <c r="H61" s="90">
        <f t="shared" si="4"/>
        <v>0.7142857142857143</v>
      </c>
    </row>
    <row r="62" spans="1:12" ht="16.2" x14ac:dyDescent="0.35">
      <c r="F62" s="88" t="s">
        <v>378</v>
      </c>
      <c r="G62" s="89">
        <v>121</v>
      </c>
      <c r="H62" s="90">
        <f t="shared" si="4"/>
        <v>17.285714285714285</v>
      </c>
    </row>
    <row r="63" spans="1:12" ht="16.2" x14ac:dyDescent="0.35">
      <c r="B63" s="36" t="s">
        <v>1456</v>
      </c>
      <c r="C63" s="190" t="s">
        <v>1461</v>
      </c>
      <c r="F63" s="88" t="s">
        <v>353</v>
      </c>
      <c r="G63" s="89">
        <v>191</v>
      </c>
      <c r="H63" s="5" t="s">
        <v>1460</v>
      </c>
    </row>
    <row r="64" spans="1:12" x14ac:dyDescent="0.3">
      <c r="F64"/>
      <c r="G64"/>
    </row>
    <row r="65" spans="2:8" x14ac:dyDescent="0.3">
      <c r="B65" s="36" t="s">
        <v>1458</v>
      </c>
      <c r="C65" s="190" t="s">
        <v>1461</v>
      </c>
      <c r="F65"/>
      <c r="G65"/>
      <c r="H65" s="5" t="s">
        <v>1460</v>
      </c>
    </row>
    <row r="67" spans="2:8" x14ac:dyDescent="0.3">
      <c r="B67" s="191" t="s">
        <v>1457</v>
      </c>
      <c r="C67" s="192" t="s">
        <v>1460</v>
      </c>
    </row>
    <row r="68" spans="2:8" x14ac:dyDescent="0.3">
      <c r="D68" s="5" t="s">
        <v>1462</v>
      </c>
    </row>
    <row r="69" spans="2:8" x14ac:dyDescent="0.3">
      <c r="B69" s="191" t="s">
        <v>1459</v>
      </c>
      <c r="C69" s="192" t="s">
        <v>1460</v>
      </c>
      <c r="D69" s="5" t="s">
        <v>1463</v>
      </c>
    </row>
    <row r="70" spans="2:8" x14ac:dyDescent="0.3">
      <c r="F70" s="5" t="s">
        <v>23</v>
      </c>
    </row>
    <row r="72" spans="2:8" x14ac:dyDescent="0.3">
      <c r="B72" s="36" t="s">
        <v>1464</v>
      </c>
    </row>
    <row r="73" spans="2:8" x14ac:dyDescent="0.3">
      <c r="B73" s="36" t="s">
        <v>1465</v>
      </c>
    </row>
  </sheetData>
  <mergeCells count="1">
    <mergeCell ref="F52:H53"/>
  </mergeCells>
  <hyperlinks>
    <hyperlink ref="J5" location="MOD!A1" display="MOD!A1" xr:uid="{A24A4AAF-BD73-4315-82DF-C9582806A849}"/>
    <hyperlink ref="J6" location="DEPR!A1" display="DEPR!A1" xr:uid="{8E197A66-CAA9-4B4B-9CC8-93E726B27BC3}"/>
    <hyperlink ref="J7" location="GAST_FIN!A1" display="GAST_FIN!A1" xr:uid="{AFFD7F8F-33D7-4115-9B75-6BE20A2CE4D3}"/>
    <hyperlink ref="J8" location="LUBR_FILT!A1" display="LUBR_FILT!A1" xr:uid="{92C53916-31AD-4E03-8CAB-2F373F6D4668}"/>
    <hyperlink ref="J9" location="NEUM!A1" display="NEUM!A1" xr:uid="{9E8A75FD-6251-4216-BA7F-675780FAA20D}"/>
    <hyperlink ref="J10" location="MANT!A1" display="MANT!A1" xr:uid="{5DF144FB-6557-4C00-8856-56630FE4C6EF}"/>
    <hyperlink ref="J11" location="SEG!A1" display="SEG!A1" xr:uid="{FD3D24EE-6A6E-4A5D-9BF2-3ABF261A495C}"/>
    <hyperlink ref="J12" location="'GAST ADM'!A1" display="'GAST ADM'!A1" xr:uid="{09E16166-BC74-4D26-A453-54BA7F74343B}"/>
    <hyperlink ref="J13" location="PEAJE!A1" display="PEAJE!A1" xr:uid="{0F06A4E6-95CE-4BAA-878E-A575119CA939}"/>
  </hyperlinks>
  <pageMargins left="0.7" right="0.7" top="0.75" bottom="0.75" header="0.3" footer="0.3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DDF5A9-B17E-4F31-8F39-834366B85586}">
  <sheetPr>
    <tabColor rgb="FFFF0000"/>
  </sheetPr>
  <dimension ref="A1:L80"/>
  <sheetViews>
    <sheetView showGridLines="0" topLeftCell="F15" zoomScale="146" zoomScaleNormal="146" workbookViewId="0">
      <selection activeCell="I23" activeCellId="1" sqref="F51:I51 F23:I23"/>
    </sheetView>
  </sheetViews>
  <sheetFormatPr baseColWidth="10" defaultRowHeight="14.4" outlineLevelRow="1" x14ac:dyDescent="0.3"/>
  <cols>
    <col min="4" max="4" width="55.77734375" bestFit="1" customWidth="1"/>
    <col min="5" max="5" width="8.21875" bestFit="1" customWidth="1"/>
    <col min="6" max="6" width="55.77734375" bestFit="1" customWidth="1"/>
    <col min="7" max="7" width="19.6640625" bestFit="1" customWidth="1"/>
  </cols>
  <sheetData>
    <row r="1" spans="1:12" x14ac:dyDescent="0.3">
      <c r="A1" s="94" t="s">
        <v>122</v>
      </c>
      <c r="B1" s="95" t="s">
        <v>123</v>
      </c>
      <c r="C1" s="95" t="s">
        <v>124</v>
      </c>
      <c r="D1" s="95" t="s">
        <v>125</v>
      </c>
      <c r="E1" s="95" t="s">
        <v>126</v>
      </c>
      <c r="F1" s="95" t="s">
        <v>127</v>
      </c>
      <c r="G1" s="95" t="s">
        <v>128</v>
      </c>
      <c r="H1" s="95" t="s">
        <v>129</v>
      </c>
      <c r="I1" s="95" t="s">
        <v>130</v>
      </c>
      <c r="J1" s="95" t="s">
        <v>147</v>
      </c>
      <c r="K1" s="95" t="s">
        <v>148</v>
      </c>
      <c r="L1" s="95" t="s">
        <v>329</v>
      </c>
    </row>
    <row r="2" spans="1:12" x14ac:dyDescent="0.3">
      <c r="A2" s="96" t="s">
        <v>131</v>
      </c>
      <c r="B2" s="97" t="s">
        <v>357</v>
      </c>
      <c r="C2" s="98" t="s">
        <v>358</v>
      </c>
      <c r="D2" s="102" t="s">
        <v>1136</v>
      </c>
      <c r="E2" s="98" t="s">
        <v>359</v>
      </c>
      <c r="F2" s="102" t="s">
        <v>1136</v>
      </c>
      <c r="G2" s="100" t="s">
        <v>360</v>
      </c>
      <c r="H2" s="101">
        <v>102.128394</v>
      </c>
      <c r="I2" s="99">
        <v>87</v>
      </c>
      <c r="J2" s="96">
        <v>26.43731</v>
      </c>
      <c r="K2" s="96">
        <v>5.7</v>
      </c>
      <c r="L2" s="96" t="s">
        <v>143</v>
      </c>
    </row>
    <row r="3" spans="1:12" outlineLevel="1" x14ac:dyDescent="0.3">
      <c r="A3" s="103" t="s">
        <v>132</v>
      </c>
      <c r="B3" s="104" t="s">
        <v>1137</v>
      </c>
      <c r="C3" s="105" t="s">
        <v>358</v>
      </c>
      <c r="D3" s="109" t="s">
        <v>1136</v>
      </c>
      <c r="E3" s="105" t="s">
        <v>1138</v>
      </c>
      <c r="F3" s="109" t="s">
        <v>1139</v>
      </c>
      <c r="G3" s="107" t="s">
        <v>1140</v>
      </c>
      <c r="H3" s="108">
        <v>0.43063400000000002</v>
      </c>
      <c r="I3" s="106">
        <v>11</v>
      </c>
      <c r="J3" s="103">
        <v>0</v>
      </c>
      <c r="K3" s="103">
        <v>6</v>
      </c>
      <c r="L3" s="103" t="s">
        <v>330</v>
      </c>
    </row>
    <row r="4" spans="1:12" outlineLevel="1" x14ac:dyDescent="0.3">
      <c r="A4" s="103" t="s">
        <v>133</v>
      </c>
      <c r="B4" s="104" t="s">
        <v>1141</v>
      </c>
      <c r="C4" s="105" t="s">
        <v>1142</v>
      </c>
      <c r="D4" s="109" t="s">
        <v>1139</v>
      </c>
      <c r="E4" s="105" t="s">
        <v>1143</v>
      </c>
      <c r="F4" s="109" t="s">
        <v>1144</v>
      </c>
      <c r="G4" s="107" t="s">
        <v>1145</v>
      </c>
      <c r="H4" s="108">
        <v>49.885058999999998</v>
      </c>
      <c r="I4" s="106">
        <v>64</v>
      </c>
      <c r="J4" s="103">
        <v>0</v>
      </c>
      <c r="K4" s="103">
        <v>6</v>
      </c>
      <c r="L4" s="103" t="s">
        <v>330</v>
      </c>
    </row>
    <row r="5" spans="1:12" outlineLevel="1" x14ac:dyDescent="0.3">
      <c r="A5" s="103" t="s">
        <v>134</v>
      </c>
      <c r="B5" s="104" t="s">
        <v>1146</v>
      </c>
      <c r="C5" s="105" t="s">
        <v>1147</v>
      </c>
      <c r="D5" s="109" t="s">
        <v>1144</v>
      </c>
      <c r="E5" s="105" t="s">
        <v>1148</v>
      </c>
      <c r="F5" s="109" t="s">
        <v>1144</v>
      </c>
      <c r="G5" s="107" t="s">
        <v>1149</v>
      </c>
      <c r="H5" s="108">
        <v>0.47359499999999999</v>
      </c>
      <c r="I5" s="106">
        <v>18</v>
      </c>
      <c r="J5" s="103">
        <v>0</v>
      </c>
      <c r="K5" s="103">
        <v>6</v>
      </c>
      <c r="L5" s="103" t="s">
        <v>330</v>
      </c>
    </row>
    <row r="6" spans="1:12" outlineLevel="1" x14ac:dyDescent="0.3">
      <c r="A6" s="103" t="s">
        <v>135</v>
      </c>
      <c r="B6" s="104" t="s">
        <v>1150</v>
      </c>
      <c r="C6" s="105" t="s">
        <v>1151</v>
      </c>
      <c r="D6" s="109" t="s">
        <v>1144</v>
      </c>
      <c r="E6" s="105" t="s">
        <v>1152</v>
      </c>
      <c r="F6" s="109" t="s">
        <v>1144</v>
      </c>
      <c r="G6" s="107" t="s">
        <v>1153</v>
      </c>
      <c r="H6" s="108">
        <v>0.32433200000000001</v>
      </c>
      <c r="I6" s="106">
        <v>20</v>
      </c>
      <c r="J6" s="103">
        <v>0</v>
      </c>
      <c r="K6" s="103">
        <v>6</v>
      </c>
      <c r="L6" s="103" t="s">
        <v>330</v>
      </c>
    </row>
    <row r="7" spans="1:12" outlineLevel="1" x14ac:dyDescent="0.3">
      <c r="A7" s="103" t="s">
        <v>136</v>
      </c>
      <c r="B7" s="104" t="s">
        <v>1154</v>
      </c>
      <c r="C7" s="105" t="s">
        <v>1155</v>
      </c>
      <c r="D7" s="109" t="s">
        <v>1144</v>
      </c>
      <c r="E7" s="105" t="s">
        <v>359</v>
      </c>
      <c r="F7" s="109" t="s">
        <v>1136</v>
      </c>
      <c r="G7" s="107" t="s">
        <v>1156</v>
      </c>
      <c r="H7" s="108">
        <v>51.014772000000001</v>
      </c>
      <c r="I7" s="106">
        <v>87</v>
      </c>
      <c r="J7" s="103">
        <v>53</v>
      </c>
      <c r="K7" s="103">
        <v>4.9000000000000004</v>
      </c>
      <c r="L7" s="103" t="s">
        <v>330</v>
      </c>
    </row>
    <row r="8" spans="1:12" x14ac:dyDescent="0.3">
      <c r="A8" s="96" t="s">
        <v>202</v>
      </c>
      <c r="B8" s="97" t="s">
        <v>383</v>
      </c>
      <c r="C8" s="98" t="s">
        <v>384</v>
      </c>
      <c r="D8" s="102" t="s">
        <v>1136</v>
      </c>
      <c r="E8" s="98" t="s">
        <v>385</v>
      </c>
      <c r="F8" s="102" t="s">
        <v>1157</v>
      </c>
      <c r="G8" s="100" t="s">
        <v>386</v>
      </c>
      <c r="H8" s="101">
        <v>267.90041000000002</v>
      </c>
      <c r="I8" s="99">
        <v>97</v>
      </c>
      <c r="J8" s="96">
        <v>201.94071299999999</v>
      </c>
      <c r="K8" s="96">
        <v>2.9</v>
      </c>
      <c r="L8" s="96" t="s">
        <v>143</v>
      </c>
    </row>
    <row r="9" spans="1:12" outlineLevel="1" x14ac:dyDescent="0.3">
      <c r="A9" s="103" t="s">
        <v>203</v>
      </c>
      <c r="B9" s="104" t="s">
        <v>1158</v>
      </c>
      <c r="C9" s="105" t="s">
        <v>384</v>
      </c>
      <c r="D9" s="109" t="s">
        <v>1136</v>
      </c>
      <c r="E9" s="105" t="s">
        <v>1159</v>
      </c>
      <c r="F9" s="109" t="s">
        <v>1136</v>
      </c>
      <c r="G9" s="107" t="s">
        <v>1160</v>
      </c>
      <c r="H9" s="108">
        <v>0.227017</v>
      </c>
      <c r="I9" s="106">
        <v>1</v>
      </c>
      <c r="J9" s="103">
        <v>0</v>
      </c>
      <c r="K9" s="103">
        <v>6</v>
      </c>
      <c r="L9" s="103" t="s">
        <v>330</v>
      </c>
    </row>
    <row r="10" spans="1:12" outlineLevel="1" x14ac:dyDescent="0.3">
      <c r="A10" s="103" t="s">
        <v>204</v>
      </c>
      <c r="B10" s="104" t="s">
        <v>1161</v>
      </c>
      <c r="C10" s="105" t="s">
        <v>1162</v>
      </c>
      <c r="D10" s="109" t="s">
        <v>1136</v>
      </c>
      <c r="E10" s="105" t="s">
        <v>1163</v>
      </c>
      <c r="F10" s="109" t="s">
        <v>1164</v>
      </c>
      <c r="G10" s="107" t="s">
        <v>1165</v>
      </c>
      <c r="H10" s="108">
        <v>80.523962999999995</v>
      </c>
      <c r="I10" s="106">
        <v>97</v>
      </c>
      <c r="J10" s="103">
        <v>672</v>
      </c>
      <c r="K10" s="103">
        <v>1.8</v>
      </c>
      <c r="L10" s="103" t="s">
        <v>330</v>
      </c>
    </row>
    <row r="11" spans="1:12" outlineLevel="1" x14ac:dyDescent="0.3">
      <c r="A11" s="103" t="s">
        <v>207</v>
      </c>
      <c r="B11" s="104" t="s">
        <v>1166</v>
      </c>
      <c r="C11" s="105" t="s">
        <v>1167</v>
      </c>
      <c r="D11" s="109" t="s">
        <v>1164</v>
      </c>
      <c r="E11" s="105" t="s">
        <v>1168</v>
      </c>
      <c r="F11" s="109" t="s">
        <v>1169</v>
      </c>
      <c r="G11" s="107" t="s">
        <v>1170</v>
      </c>
      <c r="H11" s="108">
        <v>17.330425000000002</v>
      </c>
      <c r="I11" s="106">
        <v>74</v>
      </c>
      <c r="J11" s="103">
        <v>0</v>
      </c>
      <c r="K11" s="103">
        <v>6</v>
      </c>
      <c r="L11" s="103" t="s">
        <v>330</v>
      </c>
    </row>
    <row r="12" spans="1:12" outlineLevel="1" x14ac:dyDescent="0.3">
      <c r="A12" s="103" t="s">
        <v>208</v>
      </c>
      <c r="B12" s="104" t="s">
        <v>1171</v>
      </c>
      <c r="C12" s="105" t="s">
        <v>1172</v>
      </c>
      <c r="D12" s="109" t="s">
        <v>1169</v>
      </c>
      <c r="E12" s="105" t="s">
        <v>1173</v>
      </c>
      <c r="F12" s="109" t="s">
        <v>1169</v>
      </c>
      <c r="G12" s="107" t="s">
        <v>1174</v>
      </c>
      <c r="H12" s="108">
        <v>0.17280999999999999</v>
      </c>
      <c r="I12" s="106">
        <v>4</v>
      </c>
      <c r="J12" s="103">
        <v>0</v>
      </c>
      <c r="K12" s="103">
        <v>6</v>
      </c>
      <c r="L12" s="103" t="s">
        <v>330</v>
      </c>
    </row>
    <row r="13" spans="1:12" outlineLevel="1" x14ac:dyDescent="0.3">
      <c r="A13" s="103" t="s">
        <v>209</v>
      </c>
      <c r="B13" s="104" t="s">
        <v>1175</v>
      </c>
      <c r="C13" s="105" t="s">
        <v>1176</v>
      </c>
      <c r="D13" s="109" t="s">
        <v>1169</v>
      </c>
      <c r="E13" s="105" t="s">
        <v>1177</v>
      </c>
      <c r="F13" s="109" t="s">
        <v>1178</v>
      </c>
      <c r="G13" s="107" t="s">
        <v>1179</v>
      </c>
      <c r="H13" s="108">
        <v>4.4834170000000002</v>
      </c>
      <c r="I13" s="106">
        <v>29</v>
      </c>
      <c r="J13" s="103">
        <v>0</v>
      </c>
      <c r="K13" s="103">
        <v>6</v>
      </c>
      <c r="L13" s="103" t="s">
        <v>330</v>
      </c>
    </row>
    <row r="14" spans="1:12" outlineLevel="1" x14ac:dyDescent="0.3">
      <c r="A14" s="103" t="s">
        <v>210</v>
      </c>
      <c r="B14" s="104" t="s">
        <v>1180</v>
      </c>
      <c r="C14" s="105" t="s">
        <v>1181</v>
      </c>
      <c r="D14" s="109" t="s">
        <v>1178</v>
      </c>
      <c r="E14" s="105" t="s">
        <v>385</v>
      </c>
      <c r="F14" s="109" t="s">
        <v>1157</v>
      </c>
      <c r="G14" s="107" t="s">
        <v>1182</v>
      </c>
      <c r="H14" s="108">
        <v>165.162778</v>
      </c>
      <c r="I14" s="106">
        <v>89</v>
      </c>
      <c r="J14" s="103">
        <v>0</v>
      </c>
      <c r="K14" s="103">
        <v>6</v>
      </c>
      <c r="L14" s="103" t="s">
        <v>330</v>
      </c>
    </row>
    <row r="15" spans="1:12" x14ac:dyDescent="0.3">
      <c r="A15" s="96" t="s">
        <v>231</v>
      </c>
      <c r="B15" s="97" t="s">
        <v>464</v>
      </c>
      <c r="C15" s="98" t="s">
        <v>465</v>
      </c>
      <c r="D15" s="102" t="s">
        <v>1157</v>
      </c>
      <c r="E15" s="98" t="s">
        <v>466</v>
      </c>
      <c r="F15" s="102" t="s">
        <v>1183</v>
      </c>
      <c r="G15" s="100" t="s">
        <v>467</v>
      </c>
      <c r="H15" s="101">
        <v>653.27124900000001</v>
      </c>
      <c r="I15" s="99">
        <v>91</v>
      </c>
      <c r="J15" s="96">
        <v>8.5722430000000003</v>
      </c>
      <c r="K15" s="96">
        <v>5.9</v>
      </c>
      <c r="L15" s="96" t="s">
        <v>143</v>
      </c>
    </row>
    <row r="16" spans="1:12" outlineLevel="1" x14ac:dyDescent="0.3">
      <c r="A16" s="103" t="s">
        <v>232</v>
      </c>
      <c r="B16" s="104" t="s">
        <v>1184</v>
      </c>
      <c r="C16" s="105" t="s">
        <v>465</v>
      </c>
      <c r="D16" s="109" t="s">
        <v>1157</v>
      </c>
      <c r="E16" s="105" t="s">
        <v>1185</v>
      </c>
      <c r="F16" s="109" t="s">
        <v>1186</v>
      </c>
      <c r="G16" s="107" t="s">
        <v>1187</v>
      </c>
      <c r="H16" s="108">
        <v>4.5460260000000003</v>
      </c>
      <c r="I16" s="106">
        <v>38</v>
      </c>
      <c r="J16" s="103">
        <v>0</v>
      </c>
      <c r="K16" s="103">
        <v>6</v>
      </c>
      <c r="L16" s="103" t="s">
        <v>330</v>
      </c>
    </row>
    <row r="17" spans="1:12" outlineLevel="1" x14ac:dyDescent="0.3">
      <c r="A17" s="103" t="s">
        <v>233</v>
      </c>
      <c r="B17" s="104" t="s">
        <v>1188</v>
      </c>
      <c r="C17" s="105" t="s">
        <v>1189</v>
      </c>
      <c r="D17" s="109" t="s">
        <v>1186</v>
      </c>
      <c r="E17" s="105" t="s">
        <v>1190</v>
      </c>
      <c r="F17" s="109" t="s">
        <v>1186</v>
      </c>
      <c r="G17" s="107" t="s">
        <v>1191</v>
      </c>
      <c r="H17" s="108">
        <v>0.19328699999999999</v>
      </c>
      <c r="I17" s="106">
        <v>7</v>
      </c>
      <c r="J17" s="103">
        <v>0</v>
      </c>
      <c r="K17" s="103">
        <v>6</v>
      </c>
      <c r="L17" s="103" t="s">
        <v>330</v>
      </c>
    </row>
    <row r="18" spans="1:12" outlineLevel="1" x14ac:dyDescent="0.3">
      <c r="A18" s="103" t="s">
        <v>234</v>
      </c>
      <c r="B18" s="104" t="s">
        <v>1192</v>
      </c>
      <c r="C18" s="105" t="s">
        <v>1193</v>
      </c>
      <c r="D18" s="109" t="s">
        <v>1186</v>
      </c>
      <c r="E18" s="105" t="s">
        <v>1194</v>
      </c>
      <c r="F18" s="109" t="s">
        <v>1195</v>
      </c>
      <c r="G18" s="107" t="s">
        <v>1196</v>
      </c>
      <c r="H18" s="108">
        <v>30.046593999999999</v>
      </c>
      <c r="I18" s="106">
        <v>86</v>
      </c>
      <c r="J18" s="103">
        <v>0</v>
      </c>
      <c r="K18" s="103">
        <v>6</v>
      </c>
      <c r="L18" s="103" t="s">
        <v>330</v>
      </c>
    </row>
    <row r="19" spans="1:12" outlineLevel="1" x14ac:dyDescent="0.3">
      <c r="A19" s="103" t="s">
        <v>237</v>
      </c>
      <c r="B19" s="104" t="s">
        <v>1197</v>
      </c>
      <c r="C19" s="105" t="s">
        <v>1198</v>
      </c>
      <c r="D19" s="109" t="s">
        <v>1195</v>
      </c>
      <c r="E19" s="105" t="s">
        <v>1199</v>
      </c>
      <c r="F19" s="109" t="s">
        <v>1200</v>
      </c>
      <c r="G19" s="107" t="s">
        <v>1201</v>
      </c>
      <c r="H19" s="108">
        <v>12.293697999999999</v>
      </c>
      <c r="I19" s="106">
        <v>71</v>
      </c>
      <c r="J19" s="103">
        <v>0</v>
      </c>
      <c r="K19" s="103">
        <v>6</v>
      </c>
      <c r="L19" s="103" t="s">
        <v>330</v>
      </c>
    </row>
    <row r="20" spans="1:12" outlineLevel="1" x14ac:dyDescent="0.3">
      <c r="A20" s="103" t="s">
        <v>239</v>
      </c>
      <c r="B20" s="104" t="s">
        <v>1202</v>
      </c>
      <c r="C20" s="105" t="s">
        <v>1203</v>
      </c>
      <c r="D20" s="109" t="s">
        <v>1200</v>
      </c>
      <c r="E20" s="105" t="s">
        <v>1204</v>
      </c>
      <c r="F20" s="109" t="s">
        <v>1205</v>
      </c>
      <c r="G20" s="107" t="s">
        <v>1206</v>
      </c>
      <c r="H20" s="108">
        <v>261.688605</v>
      </c>
      <c r="I20" s="106">
        <v>81</v>
      </c>
      <c r="J20" s="103">
        <v>2</v>
      </c>
      <c r="K20" s="103">
        <v>5.9</v>
      </c>
      <c r="L20" s="103" t="s">
        <v>330</v>
      </c>
    </row>
    <row r="21" spans="1:12" outlineLevel="1" x14ac:dyDescent="0.3">
      <c r="A21" s="103" t="s">
        <v>240</v>
      </c>
      <c r="B21" s="104" t="s">
        <v>1207</v>
      </c>
      <c r="C21" s="105" t="s">
        <v>1208</v>
      </c>
      <c r="D21" s="109" t="s">
        <v>1205</v>
      </c>
      <c r="E21" s="105" t="s">
        <v>1209</v>
      </c>
      <c r="F21" s="109" t="s">
        <v>1210</v>
      </c>
      <c r="G21" s="107" t="s">
        <v>1211</v>
      </c>
      <c r="H21" s="108">
        <v>245.82672700000001</v>
      </c>
      <c r="I21" s="106">
        <v>82</v>
      </c>
      <c r="J21" s="103">
        <v>11</v>
      </c>
      <c r="K21" s="103">
        <v>5.9</v>
      </c>
      <c r="L21" s="103" t="s">
        <v>330</v>
      </c>
    </row>
    <row r="22" spans="1:12" outlineLevel="1" x14ac:dyDescent="0.3">
      <c r="A22" s="103" t="s">
        <v>241</v>
      </c>
      <c r="B22" s="104" t="s">
        <v>1212</v>
      </c>
      <c r="C22" s="105" t="s">
        <v>1213</v>
      </c>
      <c r="D22" s="109" t="s">
        <v>1210</v>
      </c>
      <c r="E22" s="105" t="s">
        <v>466</v>
      </c>
      <c r="F22" s="109" t="s">
        <v>1183</v>
      </c>
      <c r="G22" s="107" t="s">
        <v>1214</v>
      </c>
      <c r="H22" s="108">
        <v>98.676311999999996</v>
      </c>
      <c r="I22" s="106">
        <v>91</v>
      </c>
      <c r="J22" s="103">
        <v>23</v>
      </c>
      <c r="K22" s="103">
        <v>5.8</v>
      </c>
      <c r="L22" s="103" t="s">
        <v>330</v>
      </c>
    </row>
    <row r="23" spans="1:12" x14ac:dyDescent="0.3">
      <c r="A23" s="96" t="s">
        <v>274</v>
      </c>
      <c r="B23" s="97" t="s">
        <v>513</v>
      </c>
      <c r="C23" s="98" t="s">
        <v>514</v>
      </c>
      <c r="D23" s="102" t="s">
        <v>1183</v>
      </c>
      <c r="E23" s="98" t="s">
        <v>515</v>
      </c>
      <c r="F23" s="102" t="s">
        <v>1215</v>
      </c>
      <c r="G23" s="100" t="s">
        <v>516</v>
      </c>
      <c r="H23" s="101">
        <v>414.10559599999999</v>
      </c>
      <c r="I23" s="99">
        <v>104</v>
      </c>
      <c r="J23" s="96">
        <v>114.46355800000001</v>
      </c>
      <c r="K23" s="96">
        <v>3.8</v>
      </c>
      <c r="L23" s="96" t="s">
        <v>143</v>
      </c>
    </row>
    <row r="24" spans="1:12" outlineLevel="1" x14ac:dyDescent="0.3">
      <c r="A24" s="103" t="s">
        <v>275</v>
      </c>
      <c r="B24" s="104" t="s">
        <v>1216</v>
      </c>
      <c r="C24" s="105" t="s">
        <v>514</v>
      </c>
      <c r="D24" s="109" t="s">
        <v>1183</v>
      </c>
      <c r="E24" s="105" t="s">
        <v>1217</v>
      </c>
      <c r="F24" s="109" t="s">
        <v>1218</v>
      </c>
      <c r="G24" s="107" t="s">
        <v>1219</v>
      </c>
      <c r="H24" s="108">
        <v>386.678023</v>
      </c>
      <c r="I24" s="106">
        <v>104</v>
      </c>
      <c r="J24" s="103">
        <v>123</v>
      </c>
      <c r="K24" s="103">
        <v>3.7</v>
      </c>
      <c r="L24" s="103" t="s">
        <v>330</v>
      </c>
    </row>
    <row r="25" spans="1:12" outlineLevel="1" x14ac:dyDescent="0.3">
      <c r="A25" s="103" t="s">
        <v>276</v>
      </c>
      <c r="B25" s="104" t="s">
        <v>1220</v>
      </c>
      <c r="C25" s="105" t="s">
        <v>1221</v>
      </c>
      <c r="D25" s="109" t="s">
        <v>1218</v>
      </c>
      <c r="E25" s="105" t="s">
        <v>515</v>
      </c>
      <c r="F25" s="109" t="s">
        <v>1215</v>
      </c>
      <c r="G25" s="107" t="s">
        <v>1222</v>
      </c>
      <c r="H25" s="108">
        <v>27.427572999999999</v>
      </c>
      <c r="I25" s="106">
        <v>76</v>
      </c>
      <c r="J25" s="103">
        <v>0</v>
      </c>
      <c r="K25" s="103">
        <v>6</v>
      </c>
      <c r="L25" s="103" t="s">
        <v>330</v>
      </c>
    </row>
    <row r="26" spans="1:12" x14ac:dyDescent="0.3">
      <c r="A26" s="96" t="s">
        <v>313</v>
      </c>
      <c r="B26" s="97" t="s">
        <v>619</v>
      </c>
      <c r="C26" s="98" t="s">
        <v>620</v>
      </c>
      <c r="D26" s="102" t="s">
        <v>1223</v>
      </c>
      <c r="E26" s="98" t="s">
        <v>621</v>
      </c>
      <c r="F26" s="102" t="s">
        <v>1215</v>
      </c>
      <c r="G26" s="100" t="s">
        <v>622</v>
      </c>
      <c r="H26" s="101">
        <v>20.399774000000001</v>
      </c>
      <c r="I26" s="99">
        <v>49</v>
      </c>
      <c r="J26" s="96">
        <v>4.9020149999999996</v>
      </c>
      <c r="K26" s="96">
        <v>5.9</v>
      </c>
      <c r="L26" s="96" t="s">
        <v>143</v>
      </c>
    </row>
    <row r="27" spans="1:12" outlineLevel="1" x14ac:dyDescent="0.3">
      <c r="A27" s="103" t="s">
        <v>314</v>
      </c>
      <c r="B27" s="104" t="s">
        <v>1224</v>
      </c>
      <c r="C27" s="105" t="s">
        <v>620</v>
      </c>
      <c r="D27" s="109" t="s">
        <v>1223</v>
      </c>
      <c r="E27" s="105" t="s">
        <v>1225</v>
      </c>
      <c r="F27" s="109" t="s">
        <v>1226</v>
      </c>
      <c r="G27" s="107" t="s">
        <v>1227</v>
      </c>
      <c r="H27" s="108">
        <v>9.6813939999999992</v>
      </c>
      <c r="I27" s="106">
        <v>48</v>
      </c>
      <c r="J27" s="103">
        <v>10</v>
      </c>
      <c r="K27" s="103">
        <v>5.9</v>
      </c>
      <c r="L27" s="103" t="s">
        <v>330</v>
      </c>
    </row>
    <row r="28" spans="1:12" outlineLevel="1" x14ac:dyDescent="0.3">
      <c r="A28" s="103" t="s">
        <v>315</v>
      </c>
      <c r="B28" s="104" t="s">
        <v>1228</v>
      </c>
      <c r="C28" s="105" t="s">
        <v>1229</v>
      </c>
      <c r="D28" s="109" t="s">
        <v>1226</v>
      </c>
      <c r="E28" s="105" t="s">
        <v>1230</v>
      </c>
      <c r="F28" s="109" t="s">
        <v>1231</v>
      </c>
      <c r="G28" s="107" t="s">
        <v>138</v>
      </c>
      <c r="H28" s="108">
        <v>0.53011399999999997</v>
      </c>
      <c r="I28" s="106">
        <v>21</v>
      </c>
      <c r="J28" s="103">
        <v>0</v>
      </c>
      <c r="K28" s="103">
        <v>6</v>
      </c>
      <c r="L28" s="103" t="s">
        <v>330</v>
      </c>
    </row>
    <row r="29" spans="1:12" outlineLevel="1" x14ac:dyDescent="0.3">
      <c r="A29" s="103" t="s">
        <v>316</v>
      </c>
      <c r="B29" s="104" t="s">
        <v>1232</v>
      </c>
      <c r="C29" s="105" t="s">
        <v>1233</v>
      </c>
      <c r="D29" s="109" t="s">
        <v>1234</v>
      </c>
      <c r="E29" s="105" t="s">
        <v>621</v>
      </c>
      <c r="F29" s="109" t="s">
        <v>1215</v>
      </c>
      <c r="G29" s="107" t="s">
        <v>1235</v>
      </c>
      <c r="H29" s="108">
        <v>10.188266</v>
      </c>
      <c r="I29" s="106">
        <v>49</v>
      </c>
      <c r="J29" s="103">
        <v>0</v>
      </c>
      <c r="K29" s="103">
        <v>6</v>
      </c>
      <c r="L29" s="103" t="s">
        <v>330</v>
      </c>
    </row>
    <row r="30" spans="1:12" x14ac:dyDescent="0.3">
      <c r="A30" s="96" t="s">
        <v>319</v>
      </c>
      <c r="B30" s="97" t="s">
        <v>626</v>
      </c>
      <c r="C30" s="98" t="s">
        <v>627</v>
      </c>
      <c r="D30" s="102" t="s">
        <v>1236</v>
      </c>
      <c r="E30" s="98" t="s">
        <v>628</v>
      </c>
      <c r="F30" s="102" t="s">
        <v>1215</v>
      </c>
      <c r="G30" s="100" t="s">
        <v>629</v>
      </c>
      <c r="H30" s="101">
        <v>26.547896000000001</v>
      </c>
      <c r="I30" s="99">
        <v>58</v>
      </c>
      <c r="J30" s="96">
        <v>26.367438</v>
      </c>
      <c r="K30" s="96">
        <v>5.7</v>
      </c>
      <c r="L30" s="96" t="s">
        <v>143</v>
      </c>
    </row>
    <row r="31" spans="1:12" outlineLevel="1" x14ac:dyDescent="0.3">
      <c r="A31" s="103" t="s">
        <v>320</v>
      </c>
      <c r="B31" s="104" t="s">
        <v>1237</v>
      </c>
      <c r="C31" s="105" t="s">
        <v>627</v>
      </c>
      <c r="D31" s="109" t="s">
        <v>1236</v>
      </c>
      <c r="E31" s="105" t="s">
        <v>1238</v>
      </c>
      <c r="F31" s="109" t="s">
        <v>1239</v>
      </c>
      <c r="G31" s="107" t="s">
        <v>1240</v>
      </c>
      <c r="H31" s="108">
        <v>11.315903</v>
      </c>
      <c r="I31" s="106">
        <v>56</v>
      </c>
      <c r="J31" s="103">
        <v>53</v>
      </c>
      <c r="K31" s="103">
        <v>4.9000000000000004</v>
      </c>
      <c r="L31" s="103" t="s">
        <v>330</v>
      </c>
    </row>
    <row r="32" spans="1:12" outlineLevel="1" x14ac:dyDescent="0.3">
      <c r="A32" s="103" t="s">
        <v>321</v>
      </c>
      <c r="B32" s="104" t="s">
        <v>1241</v>
      </c>
      <c r="C32" s="105" t="s">
        <v>1242</v>
      </c>
      <c r="D32" s="109" t="s">
        <v>1243</v>
      </c>
      <c r="E32" s="105" t="s">
        <v>1244</v>
      </c>
      <c r="F32" s="109" t="s">
        <v>1245</v>
      </c>
      <c r="G32" s="107" t="s">
        <v>1246</v>
      </c>
      <c r="H32" s="108">
        <v>2.9685130000000002</v>
      </c>
      <c r="I32" s="106">
        <v>46</v>
      </c>
      <c r="J32" s="103">
        <v>0</v>
      </c>
      <c r="K32" s="103">
        <v>6</v>
      </c>
      <c r="L32" s="103" t="s">
        <v>330</v>
      </c>
    </row>
    <row r="33" spans="1:12" outlineLevel="1" x14ac:dyDescent="0.3">
      <c r="A33" s="103" t="s">
        <v>331</v>
      </c>
      <c r="B33" s="104" t="s">
        <v>1247</v>
      </c>
      <c r="C33" s="105" t="s">
        <v>1248</v>
      </c>
      <c r="D33" s="109" t="s">
        <v>1249</v>
      </c>
      <c r="E33" s="105" t="s">
        <v>628</v>
      </c>
      <c r="F33" s="109" t="s">
        <v>1215</v>
      </c>
      <c r="G33" s="107" t="s">
        <v>1250</v>
      </c>
      <c r="H33" s="108">
        <v>12.263479999999999</v>
      </c>
      <c r="I33" s="106">
        <v>58</v>
      </c>
      <c r="J33" s="103">
        <v>8</v>
      </c>
      <c r="K33" s="103">
        <v>5.9</v>
      </c>
      <c r="L33" s="103" t="s">
        <v>330</v>
      </c>
    </row>
    <row r="34" spans="1:12" x14ac:dyDescent="0.3">
      <c r="A34" s="96" t="s">
        <v>322</v>
      </c>
      <c r="B34" s="97" t="s">
        <v>639</v>
      </c>
      <c r="C34" s="98" t="s">
        <v>640</v>
      </c>
      <c r="D34" s="102" t="s">
        <v>1215</v>
      </c>
      <c r="E34" s="98" t="s">
        <v>641</v>
      </c>
      <c r="F34" s="102" t="s">
        <v>1215</v>
      </c>
      <c r="G34" s="100" t="s">
        <v>642</v>
      </c>
      <c r="H34" s="101">
        <v>25.362241999999998</v>
      </c>
      <c r="I34" s="99">
        <v>57</v>
      </c>
      <c r="J34" s="96">
        <v>39.428691000000001</v>
      </c>
      <c r="K34" s="96">
        <v>5.3</v>
      </c>
      <c r="L34" s="96" t="s">
        <v>143</v>
      </c>
    </row>
    <row r="35" spans="1:12" outlineLevel="1" x14ac:dyDescent="0.3">
      <c r="A35" s="103" t="s">
        <v>323</v>
      </c>
      <c r="B35" s="104" t="s">
        <v>1251</v>
      </c>
      <c r="C35" s="105" t="s">
        <v>640</v>
      </c>
      <c r="D35" s="109" t="s">
        <v>1215</v>
      </c>
      <c r="E35" s="105" t="s">
        <v>1252</v>
      </c>
      <c r="F35" s="109" t="s">
        <v>1245</v>
      </c>
      <c r="G35" s="107" t="s">
        <v>1253</v>
      </c>
      <c r="H35" s="108">
        <v>12.053917999999999</v>
      </c>
      <c r="I35" s="106">
        <v>46</v>
      </c>
      <c r="J35" s="103">
        <v>0</v>
      </c>
      <c r="K35" s="103">
        <v>6</v>
      </c>
      <c r="L35" s="103" t="s">
        <v>330</v>
      </c>
    </row>
    <row r="36" spans="1:12" outlineLevel="1" x14ac:dyDescent="0.3">
      <c r="A36" s="103" t="s">
        <v>324</v>
      </c>
      <c r="B36" s="104" t="s">
        <v>1254</v>
      </c>
      <c r="C36" s="105" t="s">
        <v>1255</v>
      </c>
      <c r="D36" s="109" t="s">
        <v>1245</v>
      </c>
      <c r="E36" s="105" t="s">
        <v>1256</v>
      </c>
      <c r="F36" s="109" t="s">
        <v>1257</v>
      </c>
      <c r="G36" s="107" t="s">
        <v>1258</v>
      </c>
      <c r="H36" s="108">
        <v>2.9572129999999999</v>
      </c>
      <c r="I36" s="106">
        <v>37</v>
      </c>
      <c r="J36" s="103">
        <v>0</v>
      </c>
      <c r="K36" s="103">
        <v>6</v>
      </c>
      <c r="L36" s="103" t="s">
        <v>330</v>
      </c>
    </row>
    <row r="37" spans="1:12" outlineLevel="1" x14ac:dyDescent="0.3">
      <c r="A37" s="103" t="s">
        <v>325</v>
      </c>
      <c r="B37" s="104" t="s">
        <v>1259</v>
      </c>
      <c r="C37" s="105" t="s">
        <v>1260</v>
      </c>
      <c r="D37" s="109" t="s">
        <v>1257</v>
      </c>
      <c r="E37" s="105" t="s">
        <v>1261</v>
      </c>
      <c r="F37" s="109" t="s">
        <v>1262</v>
      </c>
      <c r="G37" s="107" t="s">
        <v>1263</v>
      </c>
      <c r="H37" s="108">
        <v>0.49365199999999998</v>
      </c>
      <c r="I37" s="106">
        <v>25</v>
      </c>
      <c r="J37" s="103">
        <v>0</v>
      </c>
      <c r="K37" s="103">
        <v>6</v>
      </c>
      <c r="L37" s="103" t="s">
        <v>330</v>
      </c>
    </row>
    <row r="38" spans="1:12" outlineLevel="1" x14ac:dyDescent="0.3">
      <c r="A38" s="103" t="s">
        <v>326</v>
      </c>
      <c r="B38" s="104" t="s">
        <v>1264</v>
      </c>
      <c r="C38" s="105" t="s">
        <v>1265</v>
      </c>
      <c r="D38" s="109" t="s">
        <v>1262</v>
      </c>
      <c r="E38" s="105" t="s">
        <v>1266</v>
      </c>
      <c r="F38" s="109" t="s">
        <v>1267</v>
      </c>
      <c r="G38" s="107" t="s">
        <v>1268</v>
      </c>
      <c r="H38" s="108">
        <v>9.1444469999999995</v>
      </c>
      <c r="I38" s="106">
        <v>57</v>
      </c>
      <c r="J38" s="103">
        <v>109</v>
      </c>
      <c r="K38" s="103">
        <v>3.9</v>
      </c>
      <c r="L38" s="103" t="s">
        <v>330</v>
      </c>
    </row>
    <row r="39" spans="1:12" outlineLevel="1" x14ac:dyDescent="0.3">
      <c r="A39" s="103" t="s">
        <v>327</v>
      </c>
      <c r="B39" s="104" t="s">
        <v>1269</v>
      </c>
      <c r="C39" s="105" t="s">
        <v>1270</v>
      </c>
      <c r="D39" s="109" t="s">
        <v>1267</v>
      </c>
      <c r="E39" s="105" t="s">
        <v>641</v>
      </c>
      <c r="F39" s="109" t="s">
        <v>1215</v>
      </c>
      <c r="G39" s="107" t="s">
        <v>1271</v>
      </c>
      <c r="H39" s="108">
        <v>0.71301300000000001</v>
      </c>
      <c r="I39" s="106">
        <v>43</v>
      </c>
      <c r="J39" s="103">
        <v>0</v>
      </c>
      <c r="K39" s="103">
        <v>6</v>
      </c>
      <c r="L39" s="103" t="s">
        <v>330</v>
      </c>
    </row>
    <row r="40" spans="1:12" x14ac:dyDescent="0.3">
      <c r="A40" s="96" t="s">
        <v>649</v>
      </c>
      <c r="B40" s="97" t="s">
        <v>1272</v>
      </c>
      <c r="C40" s="98" t="s">
        <v>1273</v>
      </c>
      <c r="D40" s="102" t="s">
        <v>1215</v>
      </c>
      <c r="E40" s="98" t="s">
        <v>1274</v>
      </c>
      <c r="F40" s="102" t="s">
        <v>1215</v>
      </c>
      <c r="G40" s="100" t="s">
        <v>1275</v>
      </c>
      <c r="H40" s="101">
        <v>9.7041579999999996</v>
      </c>
      <c r="I40" s="99">
        <v>59</v>
      </c>
      <c r="J40" s="96">
        <v>0</v>
      </c>
      <c r="K40" s="96">
        <v>6</v>
      </c>
      <c r="L40" s="96" t="s">
        <v>143</v>
      </c>
    </row>
    <row r="41" spans="1:12" outlineLevel="1" x14ac:dyDescent="0.3">
      <c r="A41" s="103" t="s">
        <v>654</v>
      </c>
      <c r="B41" s="104" t="s">
        <v>1276</v>
      </c>
      <c r="C41" s="105" t="s">
        <v>1273</v>
      </c>
      <c r="D41" s="109" t="s">
        <v>1215</v>
      </c>
      <c r="E41" s="105" t="s">
        <v>1277</v>
      </c>
      <c r="F41" s="109" t="s">
        <v>1278</v>
      </c>
      <c r="G41" s="107" t="s">
        <v>1279</v>
      </c>
      <c r="H41" s="108">
        <v>4.6858639999999996</v>
      </c>
      <c r="I41" s="106">
        <v>45</v>
      </c>
      <c r="J41" s="103">
        <v>0</v>
      </c>
      <c r="K41" s="103">
        <v>6</v>
      </c>
      <c r="L41" s="103" t="s">
        <v>330</v>
      </c>
    </row>
    <row r="42" spans="1:12" outlineLevel="1" x14ac:dyDescent="0.3">
      <c r="A42" s="103" t="s">
        <v>1280</v>
      </c>
      <c r="B42" s="104" t="s">
        <v>1281</v>
      </c>
      <c r="C42" s="105" t="s">
        <v>1282</v>
      </c>
      <c r="D42" s="109" t="s">
        <v>1278</v>
      </c>
      <c r="E42" s="105" t="s">
        <v>1274</v>
      </c>
      <c r="F42" s="109" t="s">
        <v>1215</v>
      </c>
      <c r="G42" s="107" t="s">
        <v>1283</v>
      </c>
      <c r="H42" s="108">
        <v>5.018294</v>
      </c>
      <c r="I42" s="106">
        <v>59</v>
      </c>
      <c r="J42" s="103">
        <v>0</v>
      </c>
      <c r="K42" s="103">
        <v>6</v>
      </c>
      <c r="L42" s="103" t="s">
        <v>330</v>
      </c>
    </row>
    <row r="43" spans="1:12" x14ac:dyDescent="0.3">
      <c r="A43" s="96" t="s">
        <v>658</v>
      </c>
      <c r="B43" s="97" t="s">
        <v>650</v>
      </c>
      <c r="C43" s="98" t="s">
        <v>651</v>
      </c>
      <c r="D43" s="102" t="s">
        <v>1215</v>
      </c>
      <c r="E43" s="98" t="s">
        <v>652</v>
      </c>
      <c r="F43" s="102" t="s">
        <v>1223</v>
      </c>
      <c r="G43" s="100" t="s">
        <v>653</v>
      </c>
      <c r="H43" s="101">
        <v>9.5710700000000006</v>
      </c>
      <c r="I43" s="99">
        <v>64</v>
      </c>
      <c r="J43" s="96">
        <v>52.240761999999997</v>
      </c>
      <c r="K43" s="96">
        <v>4.9000000000000004</v>
      </c>
      <c r="L43" s="96" t="s">
        <v>143</v>
      </c>
    </row>
    <row r="44" spans="1:12" outlineLevel="1" x14ac:dyDescent="0.3">
      <c r="A44" s="103" t="s">
        <v>662</v>
      </c>
      <c r="B44" s="104" t="s">
        <v>1284</v>
      </c>
      <c r="C44" s="105" t="s">
        <v>651</v>
      </c>
      <c r="D44" s="109" t="s">
        <v>1215</v>
      </c>
      <c r="E44" s="105" t="s">
        <v>1285</v>
      </c>
      <c r="F44" s="109" t="s">
        <v>1278</v>
      </c>
      <c r="G44" s="107" t="s">
        <v>1286</v>
      </c>
      <c r="H44" s="108">
        <v>4.5393270000000001</v>
      </c>
      <c r="I44" s="106">
        <v>48</v>
      </c>
      <c r="J44" s="103">
        <v>0</v>
      </c>
      <c r="K44" s="103">
        <v>6</v>
      </c>
      <c r="L44" s="103" t="s">
        <v>330</v>
      </c>
    </row>
    <row r="45" spans="1:12" outlineLevel="1" x14ac:dyDescent="0.3">
      <c r="A45" s="103" t="s">
        <v>666</v>
      </c>
      <c r="B45" s="104" t="s">
        <v>1287</v>
      </c>
      <c r="C45" s="105" t="s">
        <v>1288</v>
      </c>
      <c r="D45" s="109" t="s">
        <v>1278</v>
      </c>
      <c r="E45" s="105" t="s">
        <v>652</v>
      </c>
      <c r="F45" s="109" t="s">
        <v>1223</v>
      </c>
      <c r="G45" s="107" t="s">
        <v>1289</v>
      </c>
      <c r="H45" s="108">
        <v>5.0317429999999996</v>
      </c>
      <c r="I45" s="106">
        <v>64</v>
      </c>
      <c r="J45" s="103">
        <v>99</v>
      </c>
      <c r="K45" s="103">
        <v>4</v>
      </c>
      <c r="L45" s="103" t="s">
        <v>330</v>
      </c>
    </row>
    <row r="46" spans="1:12" x14ac:dyDescent="0.3">
      <c r="A46" s="96" t="s">
        <v>988</v>
      </c>
      <c r="B46" s="97" t="s">
        <v>1290</v>
      </c>
      <c r="C46" s="98" t="s">
        <v>1291</v>
      </c>
      <c r="D46" s="102" t="s">
        <v>1215</v>
      </c>
      <c r="E46" s="98" t="s">
        <v>1292</v>
      </c>
      <c r="F46" s="102" t="s">
        <v>1262</v>
      </c>
      <c r="G46" s="100" t="s">
        <v>1293</v>
      </c>
      <c r="H46" s="101">
        <v>37.660243999999999</v>
      </c>
      <c r="I46" s="99">
        <v>67</v>
      </c>
      <c r="J46" s="96">
        <v>0</v>
      </c>
      <c r="K46" s="96">
        <v>6</v>
      </c>
      <c r="L46" s="96" t="s">
        <v>143</v>
      </c>
    </row>
    <row r="47" spans="1:12" outlineLevel="1" x14ac:dyDescent="0.3">
      <c r="A47" s="103" t="s">
        <v>993</v>
      </c>
      <c r="B47" s="104" t="s">
        <v>1294</v>
      </c>
      <c r="C47" s="105" t="s">
        <v>1291</v>
      </c>
      <c r="D47" s="109" t="s">
        <v>1215</v>
      </c>
      <c r="E47" s="105" t="s">
        <v>547</v>
      </c>
      <c r="F47" s="109" t="s">
        <v>1295</v>
      </c>
      <c r="G47" s="107" t="s">
        <v>1296</v>
      </c>
      <c r="H47" s="108">
        <v>20.842735000000001</v>
      </c>
      <c r="I47" s="106">
        <v>61</v>
      </c>
      <c r="J47" s="103">
        <v>0</v>
      </c>
      <c r="K47" s="103">
        <v>6</v>
      </c>
      <c r="L47" s="103" t="s">
        <v>330</v>
      </c>
    </row>
    <row r="48" spans="1:12" outlineLevel="1" x14ac:dyDescent="0.3">
      <c r="A48" s="103" t="s">
        <v>997</v>
      </c>
      <c r="B48" s="104" t="s">
        <v>1297</v>
      </c>
      <c r="C48" s="105" t="s">
        <v>1298</v>
      </c>
      <c r="D48" s="109" t="s">
        <v>1295</v>
      </c>
      <c r="E48" s="105" t="s">
        <v>1299</v>
      </c>
      <c r="F48" s="109" t="s">
        <v>1300</v>
      </c>
      <c r="G48" s="107" t="s">
        <v>1301</v>
      </c>
      <c r="H48" s="108">
        <v>15.884579</v>
      </c>
      <c r="I48" s="106">
        <v>67</v>
      </c>
      <c r="J48" s="103">
        <v>0</v>
      </c>
      <c r="K48" s="103">
        <v>6</v>
      </c>
      <c r="L48" s="103" t="s">
        <v>330</v>
      </c>
    </row>
    <row r="49" spans="1:12" outlineLevel="1" x14ac:dyDescent="0.3">
      <c r="A49" s="103" t="s">
        <v>1001</v>
      </c>
      <c r="B49" s="104" t="s">
        <v>1302</v>
      </c>
      <c r="C49" s="105" t="s">
        <v>1303</v>
      </c>
      <c r="D49" s="109" t="s">
        <v>1262</v>
      </c>
      <c r="E49" s="105" t="s">
        <v>1304</v>
      </c>
      <c r="F49" s="109" t="s">
        <v>1257</v>
      </c>
      <c r="G49" s="107" t="s">
        <v>1305</v>
      </c>
      <c r="H49" s="108">
        <v>0.53714799999999996</v>
      </c>
      <c r="I49" s="106">
        <v>20</v>
      </c>
      <c r="J49" s="103">
        <v>0</v>
      </c>
      <c r="K49" s="103">
        <v>6</v>
      </c>
      <c r="L49" s="103" t="s">
        <v>330</v>
      </c>
    </row>
    <row r="50" spans="1:12" outlineLevel="1" x14ac:dyDescent="0.3">
      <c r="A50" s="103" t="s">
        <v>1005</v>
      </c>
      <c r="B50" s="104" t="s">
        <v>1306</v>
      </c>
      <c r="C50" s="105" t="s">
        <v>1307</v>
      </c>
      <c r="D50" s="109" t="s">
        <v>1257</v>
      </c>
      <c r="E50" s="105" t="s">
        <v>1292</v>
      </c>
      <c r="F50" s="109" t="s">
        <v>1262</v>
      </c>
      <c r="G50" s="107" t="s">
        <v>1308</v>
      </c>
      <c r="H50" s="108">
        <v>0.39578200000000002</v>
      </c>
      <c r="I50" s="106">
        <v>23</v>
      </c>
      <c r="J50" s="103">
        <v>0</v>
      </c>
      <c r="K50" s="103">
        <v>6</v>
      </c>
      <c r="L50" s="103" t="s">
        <v>330</v>
      </c>
    </row>
    <row r="51" spans="1:12" x14ac:dyDescent="0.3">
      <c r="A51" s="96" t="s">
        <v>1109</v>
      </c>
      <c r="B51" s="97" t="s">
        <v>659</v>
      </c>
      <c r="C51" s="98" t="s">
        <v>302</v>
      </c>
      <c r="D51" s="102" t="s">
        <v>1309</v>
      </c>
      <c r="E51" s="98" t="s">
        <v>660</v>
      </c>
      <c r="F51" s="102" t="s">
        <v>1210</v>
      </c>
      <c r="G51" s="100" t="s">
        <v>661</v>
      </c>
      <c r="H51" s="101">
        <v>492.406023</v>
      </c>
      <c r="I51" s="99">
        <v>101</v>
      </c>
      <c r="J51" s="96">
        <v>275.382497</v>
      </c>
      <c r="K51" s="96">
        <v>2.7</v>
      </c>
      <c r="L51" s="96" t="s">
        <v>143</v>
      </c>
    </row>
    <row r="52" spans="1:12" outlineLevel="1" x14ac:dyDescent="0.3">
      <c r="A52" s="103" t="s">
        <v>1114</v>
      </c>
      <c r="B52" s="104" t="s">
        <v>1310</v>
      </c>
      <c r="C52" s="105" t="s">
        <v>302</v>
      </c>
      <c r="D52" s="109" t="s">
        <v>1309</v>
      </c>
      <c r="E52" s="105" t="s">
        <v>1311</v>
      </c>
      <c r="F52" s="109" t="s">
        <v>1312</v>
      </c>
      <c r="G52" s="107" t="s">
        <v>1313</v>
      </c>
      <c r="H52" s="108">
        <v>31.495664000000001</v>
      </c>
      <c r="I52" s="106">
        <v>73</v>
      </c>
      <c r="J52" s="103">
        <v>0</v>
      </c>
      <c r="K52" s="103">
        <v>6</v>
      </c>
      <c r="L52" s="103" t="s">
        <v>330</v>
      </c>
    </row>
    <row r="53" spans="1:12" outlineLevel="1" x14ac:dyDescent="0.3">
      <c r="A53" s="103" t="s">
        <v>1314</v>
      </c>
      <c r="B53" s="104" t="s">
        <v>1315</v>
      </c>
      <c r="C53" s="105" t="s">
        <v>1316</v>
      </c>
      <c r="D53" s="109" t="s">
        <v>1312</v>
      </c>
      <c r="E53" s="105" t="s">
        <v>1317</v>
      </c>
      <c r="F53" s="109" t="s">
        <v>1318</v>
      </c>
      <c r="G53" s="107" t="s">
        <v>1319</v>
      </c>
      <c r="H53" s="108">
        <v>124.17966800000001</v>
      </c>
      <c r="I53" s="106">
        <v>101</v>
      </c>
      <c r="J53" s="103">
        <v>233</v>
      </c>
      <c r="K53" s="103">
        <v>2.8</v>
      </c>
      <c r="L53" s="103" t="s">
        <v>330</v>
      </c>
    </row>
    <row r="54" spans="1:12" outlineLevel="1" x14ac:dyDescent="0.3">
      <c r="A54" s="103" t="s">
        <v>1320</v>
      </c>
      <c r="B54" s="104" t="s">
        <v>1321</v>
      </c>
      <c r="C54" s="105" t="s">
        <v>1322</v>
      </c>
      <c r="D54" s="109" t="s">
        <v>1318</v>
      </c>
      <c r="E54" s="105" t="s">
        <v>660</v>
      </c>
      <c r="F54" s="109" t="s">
        <v>1210</v>
      </c>
      <c r="G54" s="107" t="s">
        <v>1323</v>
      </c>
      <c r="H54" s="108">
        <v>336.73069099999998</v>
      </c>
      <c r="I54" s="106">
        <v>101</v>
      </c>
      <c r="J54" s="103">
        <v>317</v>
      </c>
      <c r="K54" s="103">
        <v>2.6</v>
      </c>
      <c r="L54" s="103" t="s">
        <v>330</v>
      </c>
    </row>
    <row r="55" spans="1:12" x14ac:dyDescent="0.3">
      <c r="A55" s="96" t="s">
        <v>1117</v>
      </c>
      <c r="B55" s="97" t="s">
        <v>989</v>
      </c>
      <c r="C55" s="98" t="s">
        <v>990</v>
      </c>
      <c r="D55" s="102" t="s">
        <v>1210</v>
      </c>
      <c r="E55" s="98" t="s">
        <v>991</v>
      </c>
      <c r="F55" s="102" t="s">
        <v>1324</v>
      </c>
      <c r="G55" s="100" t="s">
        <v>992</v>
      </c>
      <c r="H55" s="101">
        <v>541.47146499999997</v>
      </c>
      <c r="I55" s="99">
        <v>91</v>
      </c>
      <c r="J55" s="96">
        <v>17.914148000000001</v>
      </c>
      <c r="K55" s="96">
        <v>5.9</v>
      </c>
      <c r="L55" s="96" t="s">
        <v>143</v>
      </c>
    </row>
    <row r="56" spans="1:12" outlineLevel="1" x14ac:dyDescent="0.3">
      <c r="A56" s="103" t="s">
        <v>1122</v>
      </c>
      <c r="B56" s="104" t="s">
        <v>1325</v>
      </c>
      <c r="C56" s="105" t="s">
        <v>990</v>
      </c>
      <c r="D56" s="109" t="s">
        <v>1210</v>
      </c>
      <c r="E56" s="105" t="s">
        <v>1326</v>
      </c>
      <c r="F56" s="109" t="s">
        <v>1327</v>
      </c>
      <c r="G56" s="107" t="s">
        <v>1328</v>
      </c>
      <c r="H56" s="108">
        <v>211.95799199999999</v>
      </c>
      <c r="I56" s="106">
        <v>91</v>
      </c>
      <c r="J56" s="103">
        <v>37</v>
      </c>
      <c r="K56" s="103">
        <v>5.3</v>
      </c>
      <c r="L56" s="103" t="s">
        <v>330</v>
      </c>
    </row>
    <row r="57" spans="1:12" outlineLevel="1" x14ac:dyDescent="0.3">
      <c r="A57" s="103" t="s">
        <v>1126</v>
      </c>
      <c r="B57" s="104" t="s">
        <v>1329</v>
      </c>
      <c r="C57" s="105" t="s">
        <v>1330</v>
      </c>
      <c r="D57" s="109" t="s">
        <v>1327</v>
      </c>
      <c r="E57" s="105" t="s">
        <v>1331</v>
      </c>
      <c r="F57" s="109" t="s">
        <v>1205</v>
      </c>
      <c r="G57" s="107" t="s">
        <v>1332</v>
      </c>
      <c r="H57" s="108">
        <v>9.0440269999999998</v>
      </c>
      <c r="I57" s="106">
        <v>59</v>
      </c>
      <c r="J57" s="103">
        <v>33</v>
      </c>
      <c r="K57" s="103">
        <v>5.5</v>
      </c>
      <c r="L57" s="103" t="s">
        <v>330</v>
      </c>
    </row>
    <row r="58" spans="1:12" outlineLevel="1" x14ac:dyDescent="0.3">
      <c r="A58" s="103" t="s">
        <v>1130</v>
      </c>
      <c r="B58" s="104" t="s">
        <v>1333</v>
      </c>
      <c r="C58" s="105" t="s">
        <v>1334</v>
      </c>
      <c r="D58" s="109" t="s">
        <v>1205</v>
      </c>
      <c r="E58" s="105" t="s">
        <v>1335</v>
      </c>
      <c r="F58" s="109" t="s">
        <v>1336</v>
      </c>
      <c r="G58" s="107" t="s">
        <v>1337</v>
      </c>
      <c r="H58" s="108">
        <v>100.74127300000001</v>
      </c>
      <c r="I58" s="106">
        <v>77</v>
      </c>
      <c r="J58" s="103">
        <v>15</v>
      </c>
      <c r="K58" s="103">
        <v>5.9</v>
      </c>
      <c r="L58" s="103" t="s">
        <v>330</v>
      </c>
    </row>
    <row r="59" spans="1:12" outlineLevel="1" x14ac:dyDescent="0.3">
      <c r="A59" s="103" t="s">
        <v>1338</v>
      </c>
      <c r="B59" s="104" t="s">
        <v>1339</v>
      </c>
      <c r="C59" s="105" t="s">
        <v>1340</v>
      </c>
      <c r="D59" s="109" t="s">
        <v>1336</v>
      </c>
      <c r="E59" s="105" t="s">
        <v>1341</v>
      </c>
      <c r="F59" s="109" t="s">
        <v>1336</v>
      </c>
      <c r="G59" s="107" t="s">
        <v>1342</v>
      </c>
      <c r="H59" s="108">
        <v>6.1282180000000004</v>
      </c>
      <c r="I59" s="106">
        <v>67</v>
      </c>
      <c r="J59" s="103">
        <v>0</v>
      </c>
      <c r="K59" s="103">
        <v>6</v>
      </c>
      <c r="L59" s="103" t="s">
        <v>330</v>
      </c>
    </row>
    <row r="60" spans="1:12" outlineLevel="1" x14ac:dyDescent="0.3">
      <c r="A60" s="103" t="s">
        <v>1343</v>
      </c>
      <c r="B60" s="104" t="s">
        <v>1344</v>
      </c>
      <c r="C60" s="105" t="s">
        <v>1345</v>
      </c>
      <c r="D60" s="109" t="s">
        <v>1336</v>
      </c>
      <c r="E60" s="105" t="s">
        <v>1346</v>
      </c>
      <c r="F60" s="109" t="s">
        <v>1195</v>
      </c>
      <c r="G60" s="107" t="s">
        <v>1347</v>
      </c>
      <c r="H60" s="108">
        <v>177.19270800000001</v>
      </c>
      <c r="I60" s="106">
        <v>89</v>
      </c>
      <c r="J60" s="103">
        <v>0</v>
      </c>
      <c r="K60" s="103">
        <v>6</v>
      </c>
      <c r="L60" s="103" t="s">
        <v>330</v>
      </c>
    </row>
    <row r="61" spans="1:12" outlineLevel="1" x14ac:dyDescent="0.3">
      <c r="A61" s="103" t="s">
        <v>1348</v>
      </c>
      <c r="B61" s="104" t="s">
        <v>1349</v>
      </c>
      <c r="C61" s="105" t="s">
        <v>1350</v>
      </c>
      <c r="D61" s="109" t="s">
        <v>1195</v>
      </c>
      <c r="E61" s="105" t="s">
        <v>1351</v>
      </c>
      <c r="F61" s="109" t="s">
        <v>1352</v>
      </c>
      <c r="G61" s="107" t="s">
        <v>1353</v>
      </c>
      <c r="H61" s="108">
        <v>30.190255000000001</v>
      </c>
      <c r="I61" s="106">
        <v>76</v>
      </c>
      <c r="J61" s="103">
        <v>0</v>
      </c>
      <c r="K61" s="103">
        <v>6</v>
      </c>
      <c r="L61" s="103" t="s">
        <v>330</v>
      </c>
    </row>
    <row r="62" spans="1:12" outlineLevel="1" x14ac:dyDescent="0.3">
      <c r="A62" s="103" t="s">
        <v>1354</v>
      </c>
      <c r="B62" s="104" t="s">
        <v>1355</v>
      </c>
      <c r="C62" s="105" t="s">
        <v>1356</v>
      </c>
      <c r="D62" s="109" t="s">
        <v>1352</v>
      </c>
      <c r="E62" s="105" t="s">
        <v>1357</v>
      </c>
      <c r="F62" s="109" t="s">
        <v>1352</v>
      </c>
      <c r="G62" s="107" t="s">
        <v>1358</v>
      </c>
      <c r="H62" s="108">
        <v>3.641327</v>
      </c>
      <c r="I62" s="106">
        <v>48</v>
      </c>
      <c r="J62" s="103">
        <v>0</v>
      </c>
      <c r="K62" s="103">
        <v>6</v>
      </c>
      <c r="L62" s="103" t="s">
        <v>330</v>
      </c>
    </row>
    <row r="63" spans="1:12" outlineLevel="1" x14ac:dyDescent="0.3">
      <c r="A63" s="103" t="s">
        <v>1359</v>
      </c>
      <c r="B63" s="104" t="s">
        <v>1360</v>
      </c>
      <c r="C63" s="105" t="s">
        <v>1361</v>
      </c>
      <c r="D63" s="109" t="s">
        <v>1352</v>
      </c>
      <c r="E63" s="105" t="s">
        <v>991</v>
      </c>
      <c r="F63" s="109" t="s">
        <v>1324</v>
      </c>
      <c r="G63" s="107" t="s">
        <v>1362</v>
      </c>
      <c r="H63" s="108">
        <v>2.575666</v>
      </c>
      <c r="I63" s="106">
        <v>40</v>
      </c>
      <c r="J63" s="103">
        <v>0</v>
      </c>
      <c r="K63" s="103">
        <v>6</v>
      </c>
      <c r="L63" s="103" t="s">
        <v>330</v>
      </c>
    </row>
    <row r="64" spans="1:12" x14ac:dyDescent="0.3">
      <c r="A64" s="96" t="s">
        <v>1363</v>
      </c>
      <c r="B64" s="97" t="s">
        <v>1110</v>
      </c>
      <c r="C64" s="98" t="s">
        <v>1111</v>
      </c>
      <c r="D64" s="102" t="s">
        <v>1324</v>
      </c>
      <c r="E64" s="98" t="s">
        <v>1112</v>
      </c>
      <c r="F64" s="102" t="s">
        <v>1136</v>
      </c>
      <c r="G64" s="100" t="s">
        <v>1113</v>
      </c>
      <c r="H64" s="101">
        <v>103.834868</v>
      </c>
      <c r="I64" s="99">
        <v>74</v>
      </c>
      <c r="J64" s="96">
        <v>4.8153379999999997</v>
      </c>
      <c r="K64" s="96">
        <v>5.9</v>
      </c>
      <c r="L64" s="96" t="s">
        <v>143</v>
      </c>
    </row>
    <row r="65" spans="1:12" outlineLevel="1" x14ac:dyDescent="0.3">
      <c r="A65" s="103" t="s">
        <v>1364</v>
      </c>
      <c r="B65" s="104" t="s">
        <v>1365</v>
      </c>
      <c r="C65" s="105" t="s">
        <v>1111</v>
      </c>
      <c r="D65" s="109" t="s">
        <v>1324</v>
      </c>
      <c r="E65" s="105" t="s">
        <v>1366</v>
      </c>
      <c r="F65" s="109" t="s">
        <v>1367</v>
      </c>
      <c r="G65" s="107" t="s">
        <v>1368</v>
      </c>
      <c r="H65" s="108">
        <v>86.703580000000002</v>
      </c>
      <c r="I65" s="106">
        <v>74</v>
      </c>
      <c r="J65" s="103">
        <v>6</v>
      </c>
      <c r="K65" s="103">
        <v>5.9</v>
      </c>
      <c r="L65" s="103" t="s">
        <v>330</v>
      </c>
    </row>
    <row r="66" spans="1:12" outlineLevel="1" x14ac:dyDescent="0.3">
      <c r="A66" s="103" t="s">
        <v>1369</v>
      </c>
      <c r="B66" s="104" t="s">
        <v>1370</v>
      </c>
      <c r="C66" s="105" t="s">
        <v>1371</v>
      </c>
      <c r="D66" s="109" t="s">
        <v>1367</v>
      </c>
      <c r="E66" s="105" t="s">
        <v>1372</v>
      </c>
      <c r="F66" s="109" t="s">
        <v>1136</v>
      </c>
      <c r="G66" s="107" t="s">
        <v>1373</v>
      </c>
      <c r="H66" s="108">
        <v>2.3564409999999998</v>
      </c>
      <c r="I66" s="106">
        <v>29</v>
      </c>
      <c r="J66" s="103">
        <v>0</v>
      </c>
      <c r="K66" s="103">
        <v>6</v>
      </c>
      <c r="L66" s="103" t="s">
        <v>330</v>
      </c>
    </row>
    <row r="67" spans="1:12" outlineLevel="1" x14ac:dyDescent="0.3">
      <c r="A67" s="103" t="s">
        <v>1374</v>
      </c>
      <c r="B67" s="104" t="s">
        <v>1375</v>
      </c>
      <c r="C67" s="105" t="s">
        <v>1376</v>
      </c>
      <c r="D67" s="109" t="s">
        <v>1136</v>
      </c>
      <c r="E67" s="105" t="s">
        <v>1377</v>
      </c>
      <c r="F67" s="109" t="s">
        <v>1367</v>
      </c>
      <c r="G67" s="107" t="s">
        <v>1378</v>
      </c>
      <c r="H67" s="108">
        <v>8.2401420000000005</v>
      </c>
      <c r="I67" s="106">
        <v>36</v>
      </c>
      <c r="J67" s="103">
        <v>0</v>
      </c>
      <c r="K67" s="103">
        <v>6</v>
      </c>
      <c r="L67" s="103" t="s">
        <v>330</v>
      </c>
    </row>
    <row r="68" spans="1:12" outlineLevel="1" x14ac:dyDescent="0.3">
      <c r="A68" s="103" t="s">
        <v>1379</v>
      </c>
      <c r="B68" s="104" t="s">
        <v>1380</v>
      </c>
      <c r="C68" s="105" t="s">
        <v>1381</v>
      </c>
      <c r="D68" s="109" t="s">
        <v>1367</v>
      </c>
      <c r="E68" s="105" t="s">
        <v>1382</v>
      </c>
      <c r="F68" s="109" t="s">
        <v>1367</v>
      </c>
      <c r="G68" s="107" t="s">
        <v>1383</v>
      </c>
      <c r="H68" s="108">
        <v>0.22889699999999999</v>
      </c>
      <c r="I68" s="106">
        <v>9</v>
      </c>
      <c r="J68" s="103">
        <v>0</v>
      </c>
      <c r="K68" s="103">
        <v>6</v>
      </c>
      <c r="L68" s="103" t="s">
        <v>330</v>
      </c>
    </row>
    <row r="69" spans="1:12" outlineLevel="1" x14ac:dyDescent="0.3">
      <c r="A69" s="103" t="s">
        <v>1384</v>
      </c>
      <c r="B69" s="104" t="s">
        <v>1385</v>
      </c>
      <c r="C69" s="105" t="s">
        <v>1386</v>
      </c>
      <c r="D69" s="109" t="s">
        <v>1367</v>
      </c>
      <c r="E69" s="105" t="s">
        <v>1112</v>
      </c>
      <c r="F69" s="109" t="s">
        <v>1136</v>
      </c>
      <c r="G69" s="107" t="s">
        <v>1387</v>
      </c>
      <c r="H69" s="108">
        <v>6.3058069999999997</v>
      </c>
      <c r="I69" s="106">
        <v>45</v>
      </c>
      <c r="J69" s="103">
        <v>0</v>
      </c>
      <c r="K69" s="103">
        <v>6</v>
      </c>
      <c r="L69" s="103" t="s">
        <v>330</v>
      </c>
    </row>
    <row r="70" spans="1:12" x14ac:dyDescent="0.3">
      <c r="A70" s="96" t="s">
        <v>1388</v>
      </c>
      <c r="B70" s="97" t="s">
        <v>1118</v>
      </c>
      <c r="C70" s="98" t="s">
        <v>1119</v>
      </c>
      <c r="D70" s="102" t="s">
        <v>1136</v>
      </c>
      <c r="E70" s="98" t="s">
        <v>1120</v>
      </c>
      <c r="F70" s="102" t="s">
        <v>1136</v>
      </c>
      <c r="G70" s="100" t="s">
        <v>1121</v>
      </c>
      <c r="H70" s="101">
        <v>101.754722</v>
      </c>
      <c r="I70" s="99">
        <v>80</v>
      </c>
      <c r="J70" s="96">
        <v>6.8792879999999998</v>
      </c>
      <c r="K70" s="96">
        <v>5.9</v>
      </c>
      <c r="L70" s="96" t="s">
        <v>143</v>
      </c>
    </row>
    <row r="71" spans="1:12" outlineLevel="1" x14ac:dyDescent="0.3">
      <c r="A71" s="103" t="s">
        <v>1389</v>
      </c>
      <c r="B71" s="104" t="s">
        <v>1390</v>
      </c>
      <c r="C71" s="105" t="s">
        <v>1119</v>
      </c>
      <c r="D71" s="109" t="s">
        <v>1136</v>
      </c>
      <c r="E71" s="105" t="s">
        <v>1391</v>
      </c>
      <c r="F71" s="109" t="s">
        <v>1139</v>
      </c>
      <c r="G71" s="107" t="s">
        <v>1392</v>
      </c>
      <c r="H71" s="108">
        <v>0.32808799999999999</v>
      </c>
      <c r="I71" s="106">
        <v>12</v>
      </c>
      <c r="J71" s="103">
        <v>0</v>
      </c>
      <c r="K71" s="103">
        <v>6</v>
      </c>
      <c r="L71" s="103" t="s">
        <v>330</v>
      </c>
    </row>
    <row r="72" spans="1:12" outlineLevel="1" x14ac:dyDescent="0.3">
      <c r="A72" s="103" t="s">
        <v>1393</v>
      </c>
      <c r="B72" s="104" t="s">
        <v>1394</v>
      </c>
      <c r="C72" s="105" t="s">
        <v>1395</v>
      </c>
      <c r="D72" s="109" t="s">
        <v>1139</v>
      </c>
      <c r="E72" s="105" t="s">
        <v>1396</v>
      </c>
      <c r="F72" s="109" t="s">
        <v>1144</v>
      </c>
      <c r="G72" s="107" t="s">
        <v>1397</v>
      </c>
      <c r="H72" s="108">
        <v>50.323262999999997</v>
      </c>
      <c r="I72" s="106">
        <v>72</v>
      </c>
      <c r="J72" s="103">
        <v>2</v>
      </c>
      <c r="K72" s="103">
        <v>5.9</v>
      </c>
      <c r="L72" s="103" t="s">
        <v>330</v>
      </c>
    </row>
    <row r="73" spans="1:12" outlineLevel="1" x14ac:dyDescent="0.3">
      <c r="A73" s="103" t="s">
        <v>1398</v>
      </c>
      <c r="B73" s="104" t="s">
        <v>1399</v>
      </c>
      <c r="C73" s="105" t="s">
        <v>1400</v>
      </c>
      <c r="D73" s="109" t="s">
        <v>1144</v>
      </c>
      <c r="E73" s="105" t="s">
        <v>1401</v>
      </c>
      <c r="F73" s="109" t="s">
        <v>1144</v>
      </c>
      <c r="G73" s="107" t="s">
        <v>1402</v>
      </c>
      <c r="H73" s="108">
        <v>0.14676900000000001</v>
      </c>
      <c r="I73" s="106">
        <v>7</v>
      </c>
      <c r="J73" s="103">
        <v>0</v>
      </c>
      <c r="K73" s="103">
        <v>6</v>
      </c>
      <c r="L73" s="103" t="s">
        <v>330</v>
      </c>
    </row>
    <row r="74" spans="1:12" outlineLevel="1" x14ac:dyDescent="0.3">
      <c r="A74" s="103" t="s">
        <v>1403</v>
      </c>
      <c r="B74" s="104" t="s">
        <v>1404</v>
      </c>
      <c r="C74" s="105" t="s">
        <v>1405</v>
      </c>
      <c r="D74" s="109" t="s">
        <v>1144</v>
      </c>
      <c r="E74" s="105" t="s">
        <v>1120</v>
      </c>
      <c r="F74" s="109" t="s">
        <v>1136</v>
      </c>
      <c r="G74" s="107" t="s">
        <v>1406</v>
      </c>
      <c r="H74" s="108">
        <v>50.956600999999999</v>
      </c>
      <c r="I74" s="106">
        <v>80</v>
      </c>
      <c r="J74" s="103">
        <v>12</v>
      </c>
      <c r="K74" s="103">
        <v>5.9</v>
      </c>
      <c r="L74" s="103" t="s">
        <v>330</v>
      </c>
    </row>
    <row r="75" spans="1:12" x14ac:dyDescent="0.3">
      <c r="A75" s="110" t="s">
        <v>143</v>
      </c>
      <c r="B75" s="110" t="s">
        <v>144</v>
      </c>
      <c r="C75" s="111" t="s">
        <v>358</v>
      </c>
      <c r="D75" s="116" t="s">
        <v>1136</v>
      </c>
      <c r="E75" s="111" t="s">
        <v>1120</v>
      </c>
      <c r="F75" s="116" t="s">
        <v>1136</v>
      </c>
      <c r="G75" s="114" t="s">
        <v>1135</v>
      </c>
      <c r="H75" s="115">
        <v>2806.1181110000002</v>
      </c>
      <c r="I75" s="113">
        <v>104</v>
      </c>
      <c r="J75" s="112">
        <v>92.155778999999995</v>
      </c>
      <c r="K75" s="112">
        <v>4.0999999999999996</v>
      </c>
      <c r="L75" s="112" t="s">
        <v>143</v>
      </c>
    </row>
    <row r="76" spans="1:12" ht="30" customHeight="1" thickBot="1" x14ac:dyDescent="0.35"/>
    <row r="77" spans="1:12" ht="23.4" x14ac:dyDescent="0.45">
      <c r="E77" s="127" t="s">
        <v>348</v>
      </c>
      <c r="F77" s="128"/>
      <c r="G77" s="118">
        <v>14</v>
      </c>
    </row>
    <row r="78" spans="1:12" ht="23.4" x14ac:dyDescent="0.45">
      <c r="D78" s="173" t="s">
        <v>1432</v>
      </c>
      <c r="E78" s="123" t="s">
        <v>349</v>
      </c>
      <c r="F78" s="124"/>
      <c r="G78" s="119">
        <f>H75</f>
        <v>2806.1181110000002</v>
      </c>
    </row>
    <row r="79" spans="1:12" ht="23.4" x14ac:dyDescent="0.45">
      <c r="D79" s="174" t="s">
        <v>1433</v>
      </c>
      <c r="E79" s="123" t="s">
        <v>350</v>
      </c>
      <c r="F79" s="124"/>
      <c r="G79" s="120">
        <f>48+20</f>
        <v>68</v>
      </c>
    </row>
    <row r="80" spans="1:12" ht="24" thickBot="1" x14ac:dyDescent="0.5">
      <c r="D80" s="174" t="s">
        <v>1434</v>
      </c>
      <c r="E80" s="125" t="s">
        <v>1407</v>
      </c>
      <c r="F80" s="126"/>
      <c r="G80" s="121">
        <f>G79/G77</f>
        <v>4.8571428571428568</v>
      </c>
    </row>
  </sheetData>
  <mergeCells count="4">
    <mergeCell ref="E78:F78"/>
    <mergeCell ref="E79:F79"/>
    <mergeCell ref="E80:F80"/>
    <mergeCell ref="E77:F77"/>
  </mergeCells>
  <hyperlinks>
    <hyperlink ref="I24" r:id="rId1" display="104 km/h" xr:uid="{F9D92AFB-5E67-4A82-8512-2E7896F39B67}"/>
    <hyperlink ref="C38" r:id="rId2" xr:uid="{D1309610-7C2C-432C-80D2-B8E0500643B4}"/>
    <hyperlink ref="I26" r:id="rId3" display="49 km/h" xr:uid="{D51DCAB4-367E-4593-BA86-11983FAEE2B2}"/>
    <hyperlink ref="I41" r:id="rId4" display="45 km/h" xr:uid="{B9CC68C7-91FB-4926-8C44-EEE5C3FA7577}"/>
    <hyperlink ref="E75" r:id="rId5" xr:uid="{8EE0ACA7-A45C-4219-9B5B-D72292A993CC}"/>
    <hyperlink ref="D32" r:id="rId6" xr:uid="{F9BB2915-BC77-434E-9FEA-36C29797EE60}"/>
    <hyperlink ref="D49" r:id="rId7" xr:uid="{4C670189-ED45-4181-8E9F-656CAE8A5A34}"/>
    <hyperlink ref="E33" r:id="rId8" xr:uid="{85C41129-F86A-4F51-9D6E-63BC4717F073}"/>
    <hyperlink ref="C73" r:id="rId9" xr:uid="{F6D9E3D2-3E5B-414B-958B-02D0666E5448}"/>
    <hyperlink ref="D17" r:id="rId10" xr:uid="{73A99086-D522-4E46-BC71-C028D6B6922C}"/>
    <hyperlink ref="D61" r:id="rId11" xr:uid="{CE5C0E99-53DC-46F4-A874-3835FEC1D79A}"/>
    <hyperlink ref="D56" r:id="rId12" xr:uid="{F76A1193-F806-47E0-A35A-4A887B4BA332}"/>
    <hyperlink ref="C32" r:id="rId13" xr:uid="{9A018E1E-6AE4-4B23-AD3A-53E72B49990A}"/>
    <hyperlink ref="D29" r:id="rId14" xr:uid="{3AC9F9B8-204F-4D44-9833-58AA13B71907}"/>
    <hyperlink ref="C37" r:id="rId15" xr:uid="{929B9BE5-B508-4550-963C-F56B55415C87}"/>
    <hyperlink ref="I54" r:id="rId16" display="101 km/h" xr:uid="{0EB3E6D3-08B3-40E9-B46F-1371257785A5}"/>
    <hyperlink ref="I73" r:id="rId17" display="7 km/h" xr:uid="{66A3A0A7-1DDE-4926-AD01-96A0DF395651}"/>
    <hyperlink ref="E54" r:id="rId18" xr:uid="{EBE0527B-E519-4413-AECA-791A5E17477A}"/>
    <hyperlink ref="C3" r:id="rId19" xr:uid="{47CBD744-28CF-406A-A1A7-50420A5E6F9D}"/>
    <hyperlink ref="E32" r:id="rId20" xr:uid="{BC6F467F-1B3A-4712-9861-DE9ABC7C5C12}"/>
    <hyperlink ref="I34" r:id="rId21" display="57 km/h" xr:uid="{46033788-7423-4C34-A646-27201AA7BEFD}"/>
    <hyperlink ref="I58" r:id="rId22" display="77 km/h" xr:uid="{B7568186-B22F-4DD9-8A6D-AF4D71FBD5D6}"/>
    <hyperlink ref="F71" r:id="rId23" xr:uid="{5B6F030B-53E4-4233-8345-1001E4F76A68}"/>
    <hyperlink ref="D55" r:id="rId24" xr:uid="{488C16EF-7958-4B3A-A6CC-1CC7F31528CA}"/>
    <hyperlink ref="E2" r:id="rId25" xr:uid="{8D1E5BC1-C2EA-4621-AF08-BBC9FDD98872}"/>
    <hyperlink ref="F23" r:id="rId26" xr:uid="{E6B848FF-5129-4327-AEA8-E591AE690BC7}"/>
    <hyperlink ref="F19" r:id="rId27" xr:uid="{7A7E6D5B-4330-40B4-9621-DFCD7831CDB0}"/>
    <hyperlink ref="D66" r:id="rId28" xr:uid="{EA6A69FD-488F-44FD-A96C-90FDB1A7E64A}"/>
    <hyperlink ref="C45" r:id="rId29" xr:uid="{F5C0BEAC-9113-4D07-96D9-711B52F07C4F}"/>
    <hyperlink ref="C55" r:id="rId30" xr:uid="{9771F383-6506-4B50-B0FC-23FFCE3EAA5A}"/>
    <hyperlink ref="C62" r:id="rId31" xr:uid="{F438C616-6E4E-4605-A8F2-82827AE2FFEB}"/>
    <hyperlink ref="D53" r:id="rId32" xr:uid="{8660DF14-60D6-4527-9183-412DD046F44A}"/>
    <hyperlink ref="D27" r:id="rId33" xr:uid="{285B8443-AF01-4C5D-BF86-89C5BA1CB228}"/>
    <hyperlink ref="E59" r:id="rId34" xr:uid="{5A6B2AE7-8AC6-427B-A0A5-29BE74650245}"/>
    <hyperlink ref="I3" r:id="rId35" display="11 km/h" xr:uid="{67987B8E-E663-4A74-855F-DDBCEA8A23DF}"/>
    <hyperlink ref="F32" r:id="rId36" xr:uid="{4BD61F7E-EBE8-4E2C-87A6-D4060B5EA3B8}"/>
    <hyperlink ref="C56" r:id="rId37" xr:uid="{2A6FF6EA-E7E3-426C-A186-BACB5C90E984}"/>
    <hyperlink ref="D60" r:id="rId38" xr:uid="{B789C911-6B4F-402F-88E1-F2C04EA7D338}"/>
    <hyperlink ref="C28" r:id="rId39" xr:uid="{CD3E159F-5DF9-4B7A-BCE7-B6AAC9ABB134}"/>
    <hyperlink ref="I55" r:id="rId40" display="91 km/h" xr:uid="{ABBEAC4E-D096-4AA9-81B5-95E30715EDF6}"/>
    <hyperlink ref="I44" r:id="rId41" display="48 km/h" xr:uid="{4F97A9CB-FA61-47C3-89C8-0A079205F168}"/>
    <hyperlink ref="F27" r:id="rId42" xr:uid="{A9A32551-1A36-4766-8C3C-9F3CF594FBF7}"/>
    <hyperlink ref="D42" r:id="rId43" xr:uid="{75D70862-EBF9-4534-878C-604AF0D76487}"/>
    <hyperlink ref="F40" r:id="rId44" xr:uid="{EE312A30-BE7F-4BE5-85DD-869E760A425E}"/>
    <hyperlink ref="C48" r:id="rId45" xr:uid="{257AF0D8-E62A-40B4-B6CB-4613B5CE5B6C}"/>
    <hyperlink ref="E39" r:id="rId46" xr:uid="{96417412-3113-4A3B-99F3-303FD6ACCCB9}"/>
    <hyperlink ref="I28" r:id="rId47" display="21 km/h" xr:uid="{CC13FBD7-8DAF-4D8C-93E1-58DC3F3F302B}"/>
    <hyperlink ref="E14" r:id="rId48" xr:uid="{EC6E6D92-D1BE-40A3-B68A-52488B7A2E0D}"/>
    <hyperlink ref="D75" r:id="rId49" xr:uid="{96A295D0-9D0D-4E7C-8A39-D987D0F28715}"/>
    <hyperlink ref="D58" r:id="rId50" xr:uid="{8E69CBB5-314C-49A5-9F08-95C244A42F53}"/>
    <hyperlink ref="E17" r:id="rId51" xr:uid="{66803A7B-CD81-40B1-8171-D0D63E7ACC83}"/>
    <hyperlink ref="I53" r:id="rId52" display="101 km/h" xr:uid="{1CD3A1CF-A283-4888-B278-D592A9067C15}"/>
    <hyperlink ref="F33" r:id="rId53" xr:uid="{67ED4F7E-4F1B-47BA-9649-D476E0FEA356}"/>
    <hyperlink ref="I10" r:id="rId54" display="97 km/h" xr:uid="{D8342925-A4A1-40CF-A265-08359DDD572D}"/>
    <hyperlink ref="E61" r:id="rId55" xr:uid="{DE5180D8-E555-435F-A2F9-1C0BEACB78E3}"/>
    <hyperlink ref="F9" r:id="rId56" xr:uid="{E795DDC3-A7C3-43F1-88BD-41505D933F93}"/>
    <hyperlink ref="F50" r:id="rId57" xr:uid="{E4CEA9E4-A593-4CB8-82C1-26CCE70A8D72}"/>
    <hyperlink ref="I47" r:id="rId58" display="61 km/h" xr:uid="{A9EE52E9-5FBD-458D-836F-91C8ADFF6F03}"/>
    <hyperlink ref="D11" r:id="rId59" xr:uid="{94400E27-1FC8-4C6E-8851-189E418B8830}"/>
    <hyperlink ref="C16" r:id="rId60" xr:uid="{0EFAEE54-E495-4E30-B663-050A8E89FB5A}"/>
    <hyperlink ref="F12" r:id="rId61" xr:uid="{E50B2358-D8F5-4BFE-B7DC-2EFD436A546E}"/>
    <hyperlink ref="D72" r:id="rId62" xr:uid="{B1ABE54F-DB31-45C0-99E5-763669B76A4A}"/>
    <hyperlink ref="I23" r:id="rId63" display="104 km/h" xr:uid="{4ACE9F0F-65F9-4A6A-9476-B0C4BC59EE19}"/>
    <hyperlink ref="D46" r:id="rId64" xr:uid="{96F476DF-D3A4-44B4-A9D2-44C3523A6241}"/>
    <hyperlink ref="F5" r:id="rId65" xr:uid="{BCA3F269-9255-4E4E-B139-7EC858C3F9BD}"/>
    <hyperlink ref="C47" r:id="rId66" xr:uid="{1D4A95E2-6BCF-4B14-96BD-4BDEE11BCC10}"/>
    <hyperlink ref="I46" r:id="rId67" display="67 km/h" xr:uid="{DAA643A1-038B-44BA-B905-F67035F17375}"/>
    <hyperlink ref="D28" r:id="rId68" xr:uid="{86E3DD8D-B040-4DC2-AC5A-9499BFDC6258}"/>
    <hyperlink ref="E34" r:id="rId69" xr:uid="{AD77CDE2-1C3D-45BD-B152-E68D2A74BE58}"/>
    <hyperlink ref="C75" r:id="rId70" xr:uid="{4081BA15-2154-4006-AAE2-47432C48B258}"/>
    <hyperlink ref="F35" r:id="rId71" xr:uid="{893164D2-FA05-40A6-9AAA-D235B969127C}"/>
    <hyperlink ref="F22" r:id="rId72" xr:uid="{7D04E55A-4FB7-47AE-9819-ADB4D1E4D629}"/>
    <hyperlink ref="F65" r:id="rId73" xr:uid="{77511028-67F0-4BAA-85EE-4F31EB133F9F}"/>
    <hyperlink ref="I37" r:id="rId74" display="25 km/h" xr:uid="{3CD783ED-BA1E-4AFE-8DAE-23DE8F75F4AC}"/>
    <hyperlink ref="F37" r:id="rId75" xr:uid="{AD8A48D4-09B6-4DD3-8250-591711EC38F0}"/>
    <hyperlink ref="C10" r:id="rId76" xr:uid="{56CA42CB-AA07-4336-ACC0-A90A3F7BB37F}"/>
    <hyperlink ref="C74" r:id="rId77" xr:uid="{11FDE48B-1C85-49E0-812C-89040DDF1A88}"/>
    <hyperlink ref="F69" r:id="rId78" xr:uid="{97381A6E-5613-4D7C-835A-4FB698C2C97C}"/>
    <hyperlink ref="D31" r:id="rId79" xr:uid="{0F6717BE-AC48-47E7-8819-914442F2995E}"/>
    <hyperlink ref="D12" r:id="rId80" xr:uid="{1AFEBEF8-2AD8-4C86-BEA5-4DD336613C27}"/>
    <hyperlink ref="D54" r:id="rId81" xr:uid="{420331A4-311E-41A1-9F24-9766981A7DBF}"/>
    <hyperlink ref="F55" r:id="rId82" xr:uid="{32CB9E43-6449-4346-A644-BE78F4840488}"/>
    <hyperlink ref="F63" r:id="rId83" xr:uid="{C7B88880-4689-4109-B5BF-F70A0C06A0DB}"/>
    <hyperlink ref="D68" r:id="rId84" xr:uid="{45EF6041-825B-4AC6-AD43-EAA3C2E1DC2E}"/>
    <hyperlink ref="F74" r:id="rId85" xr:uid="{990133C5-9B09-4855-88BD-0E4CD69EFDC6}"/>
    <hyperlink ref="D45" r:id="rId86" xr:uid="{12A0112E-4799-4B23-842B-792A0F107D46}"/>
    <hyperlink ref="C23" r:id="rId87" xr:uid="{1E60306D-733B-49E8-9276-373535799DE1}"/>
    <hyperlink ref="F61" r:id="rId88" xr:uid="{0DE6CD60-6C3D-478B-8134-3DDBC3A9FBAF}"/>
    <hyperlink ref="I30" r:id="rId89" display="58 km/h" xr:uid="{EBE50824-740F-48D9-8498-B1B55E755B8D}"/>
    <hyperlink ref="E26" r:id="rId90" xr:uid="{034548D0-FBE1-45E5-90BE-AADE848E6A7B}"/>
    <hyperlink ref="F34" r:id="rId91" xr:uid="{6D30B0A5-1507-41C7-864A-050089A43B85}"/>
    <hyperlink ref="E67" r:id="rId92" xr:uid="{73A6A85A-E712-435C-96A0-01D061BC5A5F}"/>
    <hyperlink ref="C34" r:id="rId93" xr:uid="{7F99031B-027A-4E7D-855C-83092219D25E}"/>
    <hyperlink ref="I72" r:id="rId94" display="72 km/h" xr:uid="{6299A316-125E-4CCE-8A9F-4F09E4318284}"/>
    <hyperlink ref="E10" r:id="rId95" xr:uid="{3A020C7C-E1F0-4E5C-87DC-C4922B7F65AC}"/>
    <hyperlink ref="F58" r:id="rId96" xr:uid="{A471D202-1443-4201-AE28-98EDC4C5F665}"/>
    <hyperlink ref="C19" r:id="rId97" xr:uid="{431D96F6-30D5-4AB3-9499-DCB7811F2EEF}"/>
    <hyperlink ref="F64" r:id="rId98" xr:uid="{F8014C14-D388-41CA-94C2-69F699F39F58}"/>
    <hyperlink ref="E70" r:id="rId99" xr:uid="{79088D44-7DF3-4B40-A7EB-F78B1E6CA704}"/>
    <hyperlink ref="C51" r:id="rId100" xr:uid="{95FD830C-0B31-41F0-8C68-142B116B5AD4}"/>
    <hyperlink ref="F52" r:id="rId101" xr:uid="{4DB99A1F-53A2-476C-AB68-96B6DEC5E025}"/>
    <hyperlink ref="I15" r:id="rId102" display="91 km/h" xr:uid="{97DDE290-E4DD-4708-A914-CAA92D7477AB}"/>
    <hyperlink ref="E6" r:id="rId103" xr:uid="{B3B17289-805A-4C7D-9D54-C0FF609FD8FE}"/>
    <hyperlink ref="D71" r:id="rId104" xr:uid="{A531BA94-5B88-494B-AC01-F6E56D5ED9AA}"/>
    <hyperlink ref="I4" r:id="rId105" display="64 km/h" xr:uid="{1DC2A306-FD9B-4DB5-9B9C-8DCB90678D4D}"/>
    <hyperlink ref="I50" r:id="rId106" display="23 km/h" xr:uid="{1F82E952-CFDE-4545-BE52-49FB16D2849C}"/>
    <hyperlink ref="D39" r:id="rId107" xr:uid="{8FDE823F-7A2A-46FC-B2BF-F125E17CEF28}"/>
    <hyperlink ref="D70" r:id="rId108" xr:uid="{42ADCB81-3B29-491C-9FA1-2488DA0F9391}"/>
    <hyperlink ref="E40" r:id="rId109" xr:uid="{1E0407D4-5E25-4F31-BEC5-6E542C1578B7}"/>
    <hyperlink ref="D51" r:id="rId110" xr:uid="{091C9E0C-16A3-4AB7-A3FC-9F3518B55F35}"/>
    <hyperlink ref="F30" r:id="rId111" xr:uid="{2F85B065-7E9F-4391-A04A-34D28D9A84A1}"/>
    <hyperlink ref="I6" r:id="rId112" display="20 km/h" xr:uid="{DF5F4CD4-0C8F-43C5-AB15-464A24060111}"/>
    <hyperlink ref="C50" r:id="rId113" xr:uid="{A41FD604-2B96-44C8-912F-11775BF3D7A1}"/>
    <hyperlink ref="F43" r:id="rId114" xr:uid="{B921B590-8481-4C50-B917-E873337F7CAE}"/>
    <hyperlink ref="F8" r:id="rId115" xr:uid="{F77EEB6B-BB5F-4031-8A59-B03356FCCE0B}"/>
    <hyperlink ref="D8" r:id="rId116" xr:uid="{A105273E-B201-4186-B866-6E055132F7A7}"/>
    <hyperlink ref="D62" r:id="rId117" xr:uid="{99C04855-91E0-4F64-9404-25C33EC6F206}"/>
    <hyperlink ref="I74" r:id="rId118" display="80 km/h" xr:uid="{8C5DF3C8-B61A-42DE-B116-19540AB3CD3A}"/>
    <hyperlink ref="E36" r:id="rId119" xr:uid="{28DA3064-2195-490C-B646-50B76E70FFC3}"/>
    <hyperlink ref="D14" r:id="rId120" xr:uid="{EEB58D1C-0280-4EEB-AE66-22F93FFC2F23}"/>
    <hyperlink ref="E45" r:id="rId121" xr:uid="{C3399F1A-3AF8-4C9E-92DE-FC2891904A35}"/>
    <hyperlink ref="I64" r:id="rId122" display="74 km/h" xr:uid="{3F4A924B-D9CB-477B-BD79-78AA072A5D1F}"/>
    <hyperlink ref="E64" r:id="rId123" xr:uid="{6B6E77F4-BACE-436D-B871-CC10C3C592F7}"/>
    <hyperlink ref="I16" r:id="rId124" display="38 km/h" xr:uid="{7054B65D-D4E7-42E9-AF4D-3FE59710F048}"/>
    <hyperlink ref="C12" r:id="rId125" xr:uid="{71E10AD5-BC17-4040-AD05-E5DE1A78FF47}"/>
    <hyperlink ref="F59" r:id="rId126" xr:uid="{4A137B2D-A2F4-43B4-85A9-39B0EF06A1BA}"/>
    <hyperlink ref="C31" r:id="rId127" xr:uid="{7BEF588A-7A80-4527-979D-8560EE6FA155}"/>
    <hyperlink ref="F54" r:id="rId128" xr:uid="{FD9AC255-4C97-46D4-A26C-D7E1CCD55D6C}"/>
    <hyperlink ref="C8" r:id="rId129" xr:uid="{5CAD6802-FFA5-4F09-9F1F-08D65F3EA124}"/>
    <hyperlink ref="F49" r:id="rId130" xr:uid="{4D080A21-CF7F-4CE5-9B30-73FAAF034968}"/>
    <hyperlink ref="C18" r:id="rId131" xr:uid="{56C2C25A-1268-41BC-AC78-42313A0C59BC}"/>
    <hyperlink ref="F36" r:id="rId132" xr:uid="{AA0760D7-54B3-4783-9519-7DDE399692F0}"/>
    <hyperlink ref="I66" r:id="rId133" display="29 km/h" xr:uid="{457F1E34-B270-4345-AA5C-D305A41F1BF4}"/>
    <hyperlink ref="D52" r:id="rId134" xr:uid="{0BB8B315-B7A0-4684-9080-F84D2F098B6A}"/>
    <hyperlink ref="D50" r:id="rId135" xr:uid="{ED255E9B-F49A-4AA4-9A24-3F2E7DEC64DA}"/>
    <hyperlink ref="E72" r:id="rId136" xr:uid="{7992CAAE-9ADA-417D-BB33-9B958A53CBD3}"/>
    <hyperlink ref="F26" r:id="rId137" xr:uid="{54629CE5-51C8-4E58-AEE6-7DFAA9B68DAC}"/>
    <hyperlink ref="I20" r:id="rId138" display="81 km/h" xr:uid="{D9046BF2-2BFC-4F22-92DF-0B1BF9ABA7CE}"/>
    <hyperlink ref="I14" r:id="rId139" display="89 km/h" xr:uid="{9BFE86F7-95B7-4275-B9ED-4FA459FF1C83}"/>
    <hyperlink ref="I69" r:id="rId140" display="45 km/h" xr:uid="{FFD1BD4E-A73C-4CB0-89C4-0CB6C3BBDE78}"/>
    <hyperlink ref="C46" r:id="rId141" xr:uid="{7FFA6401-9109-47F7-987F-720592D38CED}"/>
    <hyperlink ref="C35" r:id="rId142" xr:uid="{98F10FC3-3A19-426C-8DF4-E00046917A65}"/>
    <hyperlink ref="E35" r:id="rId143" xr:uid="{4DF4AD04-06DC-4B14-A73E-3958D86092F4}"/>
    <hyperlink ref="E44" r:id="rId144" xr:uid="{9E2AC6EB-C4AF-40BD-82A1-FD388B8F9337}"/>
    <hyperlink ref="E15" r:id="rId145" xr:uid="{961AAC95-4D1D-4D95-BDCA-81BAFCFFBAB8}"/>
    <hyperlink ref="F67" r:id="rId146" xr:uid="{7410E78E-92E2-4F02-B445-FCC520C7A883}"/>
    <hyperlink ref="F46" r:id="rId147" xr:uid="{6AB584E8-5F1C-4A1D-AD26-FA28697BB680}"/>
    <hyperlink ref="E43" r:id="rId148" xr:uid="{8101A720-DB49-43FB-844B-78DF3184EE4E}"/>
    <hyperlink ref="E19" r:id="rId149" xr:uid="{AB7E59EC-66B0-4FDB-B2B3-0C8CEE8124FC}"/>
    <hyperlink ref="D43" r:id="rId150" xr:uid="{965E0687-DACF-458B-9040-BD8C38E13F11}"/>
    <hyperlink ref="C39" r:id="rId151" xr:uid="{AC0BECEA-DA67-43F9-AE9A-1BEEC4DD73DB}"/>
    <hyperlink ref="C60" r:id="rId152" xr:uid="{AB0065D3-7289-4A5E-A8A4-5AEAB7071781}"/>
    <hyperlink ref="D10" r:id="rId153" xr:uid="{3D1EDFF8-ACD2-49DC-80ED-612D07E65E14}"/>
    <hyperlink ref="I52" r:id="rId154" display="73 km/h" xr:uid="{43EF485A-390C-4F49-993C-AEF2539F14CF}"/>
    <hyperlink ref="E3" r:id="rId155" xr:uid="{6382F875-0500-4ECE-9CB0-AA99017794C9}"/>
    <hyperlink ref="E38" r:id="rId156" xr:uid="{AB908C14-E94F-48B9-9B26-E50737362026}"/>
    <hyperlink ref="C42" r:id="rId157" xr:uid="{47F9AC33-7B68-4940-A6D1-87C4C65C0D02}"/>
    <hyperlink ref="F3" r:id="rId158" xr:uid="{9805FCAA-51D9-43F5-9613-C583A7EFF8B1}"/>
    <hyperlink ref="D16" r:id="rId159" xr:uid="{3A03A27A-BBD4-49B7-8A92-3DA08ECF07A5}"/>
    <hyperlink ref="E28" r:id="rId160" xr:uid="{700F27AB-AD16-400E-905B-832447C36622}"/>
    <hyperlink ref="I63" r:id="rId161" display="40 km/h" xr:uid="{C0EF304C-BE57-4960-9B75-40589BFB8408}"/>
    <hyperlink ref="E68" r:id="rId162" xr:uid="{2C70054C-28BC-4972-86BA-68C58B87BF85}"/>
    <hyperlink ref="E73" r:id="rId163" xr:uid="{C46201DA-0269-4898-ACF3-12D91BED4C11}"/>
    <hyperlink ref="C53" r:id="rId164" xr:uid="{2AE289C7-0136-47AA-9A2E-0E108D2478EE}"/>
    <hyperlink ref="C11" r:id="rId165" xr:uid="{6550AE8B-B21F-4914-AD9E-EC49075198DE}"/>
    <hyperlink ref="D41" r:id="rId166" xr:uid="{8027B665-A479-4678-BEA5-B19AEE96A080}"/>
    <hyperlink ref="F72" r:id="rId167" xr:uid="{3A21EA96-112E-483C-81CC-39C537DBAEA9}"/>
    <hyperlink ref="E23" r:id="rId168" xr:uid="{BD3BC86D-2B59-4345-86E8-69D79017FE73}"/>
    <hyperlink ref="E29" r:id="rId169" xr:uid="{B2907979-D0F9-448B-B0F2-73B6835DEB0D}"/>
    <hyperlink ref="C15" r:id="rId170" xr:uid="{BC72ACB4-0BA2-4CB5-A378-C86DE5DD8AD4}"/>
    <hyperlink ref="F73" r:id="rId171" xr:uid="{281E3512-DF89-4E08-B17F-5DF4506A5598}"/>
    <hyperlink ref="D74" r:id="rId172" xr:uid="{6F955BA9-7B3A-40B1-BA52-62F3DD9991B9}"/>
    <hyperlink ref="I70" r:id="rId173" display="80 km/h" xr:uid="{736EE45B-B1D5-42DF-AC50-85E448A97662}"/>
    <hyperlink ref="F31" r:id="rId174" xr:uid="{14250C7F-FD75-48CA-87D2-1018F9113EE6}"/>
    <hyperlink ref="E53" r:id="rId175" xr:uid="{3EA2EB0A-F214-4EFE-B040-572C032E9B34}"/>
    <hyperlink ref="D3" r:id="rId176" xr:uid="{5E86E6CC-E5E8-41B5-8B46-4B9D5BB3E1D3}"/>
    <hyperlink ref="I71" r:id="rId177" display="12 km/h" xr:uid="{1EF4511B-531A-4E16-B162-89137A85F360}"/>
    <hyperlink ref="E5" r:id="rId178" xr:uid="{1F2FC39C-8A6C-4FDE-9031-3A7B009CB334}"/>
    <hyperlink ref="D73" r:id="rId179" xr:uid="{A80946C0-4FA3-486D-A91E-7A9C646E3B1A}"/>
    <hyperlink ref="D48" r:id="rId180" xr:uid="{7CFC4F4A-E534-4990-ACD0-A8EC73941B72}"/>
    <hyperlink ref="I7" r:id="rId181" display="87 km/h" xr:uid="{647642F1-771F-465C-9FD3-57A664703E88}"/>
    <hyperlink ref="F16" r:id="rId182" xr:uid="{937C08F4-68FF-43B4-8B56-9055B6F6A46A}"/>
    <hyperlink ref="F48" r:id="rId183" xr:uid="{84E5A56F-EE6C-4853-A1EA-DD8C3A1EA8D9}"/>
    <hyperlink ref="C29" r:id="rId184" xr:uid="{1615A3B1-AE2C-42B1-95DC-8D12F164D5A1}"/>
    <hyperlink ref="C17" r:id="rId185" xr:uid="{88BC9265-A5DB-4ECD-8B2F-2E9326D61509}"/>
    <hyperlink ref="C7" r:id="rId186" xr:uid="{9FCC1A7B-0455-4C51-9B4E-C770D9DD9942}"/>
    <hyperlink ref="E27" r:id="rId187" xr:uid="{98DB2BBF-2FC4-44B0-9CED-34FBD6D69A08}"/>
    <hyperlink ref="I65" r:id="rId188" display="74 km/h" xr:uid="{B3D04F1A-418B-41B3-BBE8-0FC62F262DB6}"/>
    <hyperlink ref="C6" r:id="rId189" xr:uid="{83A1CE2E-39E0-4F3E-8324-B2791EA85CB7}"/>
    <hyperlink ref="D2" r:id="rId190" xr:uid="{6EDDD7C7-546E-4CF4-9ED3-4385B28ADF91}"/>
    <hyperlink ref="F70" r:id="rId191" xr:uid="{C44AC37F-446B-41AA-9A4A-0941D72529E0}"/>
    <hyperlink ref="E71" r:id="rId192" xr:uid="{51ED4FCA-F0DA-4FA4-9E93-0D0C9A3E2F08}"/>
    <hyperlink ref="C52" r:id="rId193" xr:uid="{160C07AD-A553-4F98-BF73-9D53C7745713}"/>
    <hyperlink ref="C21" r:id="rId194" xr:uid="{0215B3A8-DDBA-4961-AAC2-BDFDF6AEF41F}"/>
    <hyperlink ref="I35" r:id="rId195" display="46 km/h" xr:uid="{ACDF1513-2DF3-4B46-936A-6A6940864ECB}"/>
    <hyperlink ref="I8" r:id="rId196" display="97 km/h" xr:uid="{AE627F2E-520C-4B17-B3F2-8470007E0296}"/>
    <hyperlink ref="I25" r:id="rId197" display="76 km/h" xr:uid="{7EFF4572-7B5A-431C-9FC6-830DD5EBB56E}"/>
    <hyperlink ref="E74" r:id="rId198" xr:uid="{8C1E16EB-56CF-4B5A-B29F-918513231B95}"/>
    <hyperlink ref="F56" r:id="rId199" xr:uid="{52EAA404-9A9B-4D3C-A05C-ADBBEB5C3994}"/>
    <hyperlink ref="E48" r:id="rId200" xr:uid="{133FCADD-1E30-4AD6-A7BD-C878E9B57AF8}"/>
    <hyperlink ref="I48" r:id="rId201" display="67 km/h" xr:uid="{B9B25BFC-4590-4C76-AA51-3999B71F4AAF}"/>
    <hyperlink ref="E13" r:id="rId202" xr:uid="{F4460D3B-5CDF-4845-8335-2F99327FB814}"/>
    <hyperlink ref="I12" r:id="rId203" display="4 km/h" xr:uid="{17E2ABAD-DFB1-49B8-9A06-A2FFA29BE3D6}"/>
    <hyperlink ref="D63" r:id="rId204" xr:uid="{7D539BB1-1A15-4889-AD91-B676D885B4AA}"/>
    <hyperlink ref="E46" r:id="rId205" xr:uid="{98CCE17E-1E8B-40B5-B4B2-3CEAE7272BB0}"/>
    <hyperlink ref="C59" r:id="rId206" xr:uid="{493B89CF-033C-4ABE-8294-23CACBED7475}"/>
    <hyperlink ref="E30" r:id="rId207" xr:uid="{8F68375A-7C25-4D53-BE85-C00CB0EB582F}"/>
    <hyperlink ref="D7" r:id="rId208" xr:uid="{E582FBF4-5244-4D00-87F9-11A4EA95163B}"/>
    <hyperlink ref="E63" r:id="rId209" xr:uid="{9767276C-FDF8-4C10-BBA4-1397180688B0}"/>
    <hyperlink ref="E47" r:id="rId210" xr:uid="{E5897A48-0CA3-4428-8615-6FA6FDE250C2}"/>
    <hyperlink ref="I40" r:id="rId211" display="59 km/h" xr:uid="{9BA93A17-1B3D-4B43-BE86-BEC1232DD4DD}"/>
    <hyperlink ref="C40" r:id="rId212" xr:uid="{0B618310-4604-4A39-A6A6-AC095289D863}"/>
    <hyperlink ref="E7" r:id="rId213" xr:uid="{D039BC72-E767-4A9C-A28D-C8241B7DE826}"/>
    <hyperlink ref="I57" r:id="rId214" display="59 km/h" xr:uid="{728AEED9-C897-4A4D-BEBD-2CB1894093A6}"/>
    <hyperlink ref="D13" r:id="rId215" xr:uid="{B3A594F7-6291-4D50-94D1-94D5B846A315}"/>
    <hyperlink ref="D4" r:id="rId216" xr:uid="{0E62DFD9-2491-4DCC-AEEF-11DE2F0EED02}"/>
    <hyperlink ref="C14" r:id="rId217" xr:uid="{54F613AB-B52F-44D4-9164-0C73CB48537F}"/>
    <hyperlink ref="C57" r:id="rId218" xr:uid="{EF182971-C482-4537-8175-890EB0389568}"/>
    <hyperlink ref="E20" r:id="rId219" xr:uid="{E96099C5-1D0A-419A-AD68-248D3EAED4AD}"/>
    <hyperlink ref="F66" r:id="rId220" xr:uid="{87FF66A0-FD75-44BD-BAC5-D72CB11DFEF3}"/>
    <hyperlink ref="D5" r:id="rId221" xr:uid="{5FE9A09C-68A5-4BB4-A55C-CD0651695BD9}"/>
    <hyperlink ref="D59" r:id="rId222" xr:uid="{5BF45B85-BAED-49AC-8C01-99E65FABD616}"/>
    <hyperlink ref="C67" r:id="rId223" xr:uid="{9720E547-CEE6-4B1F-93C6-3774123D46D8}"/>
    <hyperlink ref="C20" r:id="rId224" xr:uid="{3CC1FD2A-07A7-4293-90B5-E9193765A5C9}"/>
    <hyperlink ref="I18" r:id="rId225" display="86 km/h" xr:uid="{E831C585-D03C-49D6-BFA9-287D9D6A6376}"/>
    <hyperlink ref="I75" r:id="rId226" display="104 km/h" xr:uid="{CE902A4B-10F8-49B3-AFFE-7516FD4F2DB5}"/>
    <hyperlink ref="D26" r:id="rId227" xr:uid="{363BDDAB-988C-4A05-B80F-8F0672285DC7}"/>
    <hyperlink ref="E24" r:id="rId228" xr:uid="{9A85CF2E-6624-4481-9FD9-F132B55EACE4}"/>
    <hyperlink ref="I19" r:id="rId229" display="71 km/h" xr:uid="{43EA7F02-344B-448D-B280-C2F3F9B098C0}"/>
    <hyperlink ref="C70" r:id="rId230" xr:uid="{3E24E28D-E4B2-4FF8-AD49-27EA2BC79737}"/>
    <hyperlink ref="I11" r:id="rId231" display="74 km/h" xr:uid="{7AAA08B5-362D-4E33-B85A-0F8A7E4A0A2C}"/>
    <hyperlink ref="D65" r:id="rId232" xr:uid="{B7FA4096-F07C-45D9-8452-C956F190CD3C}"/>
    <hyperlink ref="I17" r:id="rId233" display="7 km/h" xr:uid="{A7FF2B5F-6338-4ACF-9CC3-AE6A8472BF46}"/>
    <hyperlink ref="E60" r:id="rId234" xr:uid="{800425E4-6686-4BD3-8789-2516FEC3C0E6}"/>
    <hyperlink ref="D67" r:id="rId235" xr:uid="{872ED3AA-7105-417B-94B9-DCE342EC8C7B}"/>
    <hyperlink ref="C66" r:id="rId236" xr:uid="{6C033E2A-3D83-4AAA-ADDD-047967CFDAD3}"/>
    <hyperlink ref="I62" r:id="rId237" display="48 km/h" xr:uid="{5C0B648E-6D79-4618-83AC-8F23FA6671DD}"/>
    <hyperlink ref="I59" r:id="rId238" display="67 km/h" xr:uid="{1369AB72-B7B3-41DF-BFBD-5A10528629C9}"/>
    <hyperlink ref="D24" r:id="rId239" xr:uid="{7CA3E17C-B38E-4EC4-98C3-B7AB26F3AAE0}"/>
    <hyperlink ref="I9" r:id="rId240" display="1 km/h" xr:uid="{BBF07206-0927-4F01-A6AC-DFFBC7D73589}"/>
    <hyperlink ref="I39" r:id="rId241" display="43 km/h" xr:uid="{4E05C324-3BE2-4042-86B9-F0894A586FDB}"/>
    <hyperlink ref="F17" r:id="rId242" xr:uid="{C1EAF7DD-93D4-4C41-A7DB-FC8F3EB2B7B2}"/>
    <hyperlink ref="F21" r:id="rId243" xr:uid="{ADAA9D8D-C3C1-4074-ACD8-7CE8D1C7D089}"/>
    <hyperlink ref="D30" r:id="rId244" xr:uid="{6B867D10-0F71-451A-BBDE-F37DEFCCC1FB}"/>
    <hyperlink ref="C41" r:id="rId245" xr:uid="{CC379753-964A-4D15-B4F3-42C196742789}"/>
    <hyperlink ref="E11" r:id="rId246" xr:uid="{F334F078-EA3F-4F64-A66B-0633659DE2D7}"/>
    <hyperlink ref="E65" r:id="rId247" xr:uid="{D17894F4-A822-47D5-BAF2-C4FE013D49CD}"/>
    <hyperlink ref="D34" r:id="rId248" xr:uid="{329A5AAB-E02D-4BCE-AD8F-2726DFA94FBA}"/>
    <hyperlink ref="F14" r:id="rId249" xr:uid="{6139E498-1B32-47D2-B429-059249350180}"/>
    <hyperlink ref="C71" r:id="rId250" xr:uid="{B24C03F2-F1D6-44EE-886D-F998C495217D}"/>
    <hyperlink ref="C22" r:id="rId251" xr:uid="{E1EC109A-0B32-413F-8381-AD4096D0AC35}"/>
    <hyperlink ref="F4" r:id="rId252" xr:uid="{CB4E5FB9-A940-48E4-8B07-7BAD4F764739}"/>
    <hyperlink ref="F6" r:id="rId253" xr:uid="{74CF4AAD-3E43-454B-874C-9E6C1023CBFE}"/>
    <hyperlink ref="F51" r:id="rId254" xr:uid="{EAF3C121-37D1-43BE-A0BE-A94E7536F02F}"/>
    <hyperlink ref="C69" r:id="rId255" xr:uid="{A3FA5CD5-9629-4730-BEC7-ADF727E462E5}"/>
    <hyperlink ref="F41" r:id="rId256" xr:uid="{819C38F0-3CEC-49E9-85E8-0288265EB4A0}"/>
    <hyperlink ref="C4" r:id="rId257" xr:uid="{922ADE58-15EB-4646-AF1A-6F406822F5F7}"/>
    <hyperlink ref="C26" r:id="rId258" xr:uid="{6FAC8EA6-480B-4DD9-B990-B074C1ECCED9}"/>
    <hyperlink ref="C5" r:id="rId259" xr:uid="{D4C1E312-3509-4CE7-8504-0228BD17DF43}"/>
    <hyperlink ref="I32" r:id="rId260" display="46 km/h" xr:uid="{60BFFA46-E481-4E3B-97FA-C63C72A448DF}"/>
    <hyperlink ref="E49" r:id="rId261" xr:uid="{044DF034-E284-4A14-9B2F-F739A6C1E0E9}"/>
    <hyperlink ref="F47" r:id="rId262" xr:uid="{0EB2D038-6B62-4B14-9126-3E3580429293}"/>
    <hyperlink ref="C49" r:id="rId263" xr:uid="{9772AC52-8399-4BDA-AA3D-3AEDF278432E}"/>
    <hyperlink ref="F60" r:id="rId264" xr:uid="{99CF306B-6058-4EA3-95C6-F0AC58B5395D}"/>
    <hyperlink ref="C44" r:id="rId265" xr:uid="{A3D26C0D-D6BA-4BD0-BCEB-CB86DF10FBBC}"/>
    <hyperlink ref="F18" r:id="rId266" xr:uid="{17D876AD-B966-4224-9643-C09D4FD6DE97}"/>
    <hyperlink ref="E21" r:id="rId267" xr:uid="{38A53B81-FE82-4BC3-B347-0E0D6287436B}"/>
    <hyperlink ref="I51" r:id="rId268" display="101 km/h" xr:uid="{0F261B72-3ED9-454D-BC1B-092EA97C2FC7}"/>
    <hyperlink ref="F10" r:id="rId269" xr:uid="{12DF019C-39B9-46E0-B6D4-3723A9AD4BE4}"/>
    <hyperlink ref="C33" r:id="rId270" xr:uid="{9709A1F4-B841-4265-8DEE-E986A889C5D0}"/>
    <hyperlink ref="E52" r:id="rId271" xr:uid="{6E1AFAE0-0300-4DB9-9AC1-8CDF047233D2}"/>
    <hyperlink ref="I33" r:id="rId272" display="58 km/h" xr:uid="{298BE1B9-ADC1-4786-BAA8-51D19D245D3F}"/>
    <hyperlink ref="E57" r:id="rId273" xr:uid="{8B0B07E3-D0EF-442B-BE03-A8591AA5C1BB}"/>
    <hyperlink ref="C63" r:id="rId274" xr:uid="{6CDC1C72-D460-4296-A9B1-072637D0C443}"/>
    <hyperlink ref="E41" r:id="rId275" xr:uid="{B3462D66-3D7E-47D2-AB84-88E49EDDC9BE}"/>
    <hyperlink ref="E4" r:id="rId276" xr:uid="{051E42BB-A7D6-419A-83C2-E04FBF45BC22}"/>
    <hyperlink ref="E66" r:id="rId277" xr:uid="{31491164-2B9D-4909-93A5-195294E3E06A}"/>
    <hyperlink ref="F7" r:id="rId278" xr:uid="{A01A83CE-2339-43CC-A02D-FB3E41F055EA}"/>
    <hyperlink ref="C64" r:id="rId279" xr:uid="{D31EAA76-0E4B-41A7-BF61-6BD1DD61A948}"/>
    <hyperlink ref="F29" r:id="rId280" xr:uid="{42D3BF11-7C20-47AA-A22A-048852C4F619}"/>
    <hyperlink ref="F15" r:id="rId281" xr:uid="{B9C7CC9D-2F18-4C37-8D8B-9E8D6A107995}"/>
    <hyperlink ref="I60" r:id="rId282" display="89 km/h" xr:uid="{BB5FBD4F-159D-4DB2-9C10-BF008E1191CA}"/>
    <hyperlink ref="C43" r:id="rId283" xr:uid="{7D09EDC1-ED02-4688-8C48-5D97AD2EC626}"/>
    <hyperlink ref="I21" r:id="rId284" display="82 km/h" xr:uid="{7A7EA82B-3F05-43A5-A629-1ACD3476C65B}"/>
    <hyperlink ref="C24" r:id="rId285" xr:uid="{DFE9DC37-C07E-4E37-A3A4-4F7506C46D53}"/>
    <hyperlink ref="F20" r:id="rId286" xr:uid="{61F59288-44B2-42C1-B689-6F78AD76B01E}"/>
    <hyperlink ref="I22" r:id="rId287" display="91 km/h" xr:uid="{4FEE9F68-6BDC-4FE2-8520-6716DFD8D6CB}"/>
    <hyperlink ref="D23" r:id="rId288" xr:uid="{F68AADEF-AA34-4720-9CF6-2FBBBBFE3E1A}"/>
    <hyperlink ref="D21" r:id="rId289" xr:uid="{948FD7A3-426E-49E6-A394-53CC1DFB4925}"/>
    <hyperlink ref="D18" r:id="rId290" xr:uid="{071647DA-73D1-49E6-90E6-20236E03E4B8}"/>
    <hyperlink ref="D9" r:id="rId291" xr:uid="{6D17AFE7-4479-4792-9F43-24B0E084EC83}"/>
    <hyperlink ref="F25" r:id="rId292" xr:uid="{B0321135-AD69-45A3-84FC-24CD1D400C70}"/>
    <hyperlink ref="C61" r:id="rId293" xr:uid="{0F1C29B9-8546-47E7-9261-AB71749F642E}"/>
    <hyperlink ref="I67" r:id="rId294" display="36 km/h" xr:uid="{03ED67E9-FC04-453F-AA6E-5BB54A0B8023}"/>
    <hyperlink ref="I45" r:id="rId295" display="64 km/h" xr:uid="{BA21A7D2-88C6-4D13-A92A-F0D903D97D04}"/>
    <hyperlink ref="F68" r:id="rId296" xr:uid="{A2193599-B849-4803-93C8-53DC9765CD1E}"/>
    <hyperlink ref="C68" r:id="rId297" xr:uid="{38E3ADDA-23D6-4A26-9E8D-F2DE410BA9B1}"/>
    <hyperlink ref="I49" r:id="rId298" display="20 km/h" xr:uid="{F509574A-E00A-46C7-8521-1E04DC4013B2}"/>
    <hyperlink ref="C72" r:id="rId299" xr:uid="{AD3DA5AA-D711-44DD-A68A-F501E2CAA88B}"/>
    <hyperlink ref="C27" r:id="rId300" xr:uid="{CB246F3C-0D03-443D-B682-8A2B8A82F843}"/>
    <hyperlink ref="E55" r:id="rId301" xr:uid="{32B51386-A432-48AD-83C7-E82833086714}"/>
    <hyperlink ref="D22" r:id="rId302" xr:uid="{E54758BA-32B8-43E7-A76E-0F3A83DDB223}"/>
    <hyperlink ref="F53" r:id="rId303" xr:uid="{7D0882F6-685C-41A1-8578-A423CD71D691}"/>
    <hyperlink ref="C30" r:id="rId304" xr:uid="{074FCDD9-CB73-4980-84BF-0FF2245DC60E}"/>
    <hyperlink ref="D25" r:id="rId305" xr:uid="{EDF9BA9B-04C5-4A48-88EC-DF3FED3CE04C}"/>
    <hyperlink ref="D19" r:id="rId306" xr:uid="{8745B6FF-9D1F-4685-AD20-C60618526F67}"/>
    <hyperlink ref="D20" r:id="rId307" xr:uid="{601E0B0E-B9B7-40E9-87B1-1CC178F59922}"/>
    <hyperlink ref="F38" r:id="rId308" xr:uid="{2FBD637A-9DBE-4975-AB47-60F1786757E3}"/>
    <hyperlink ref="E42" r:id="rId309" xr:uid="{976A7843-564C-4BE3-97A0-5128D9370D2E}"/>
    <hyperlink ref="E22" r:id="rId310" xr:uid="{34D1546F-53D3-4DCC-9856-7A994B15B3ED}"/>
    <hyperlink ref="F2" r:id="rId311" xr:uid="{E28A3529-2EE4-44BF-B7E3-3135713225DC}"/>
    <hyperlink ref="D37" r:id="rId312" xr:uid="{9B2CB04A-A750-4FC7-A18A-90C88D9E389E}"/>
    <hyperlink ref="D6" r:id="rId313" xr:uid="{1D594AF1-6B79-46A1-9922-CBEC8CBF1A7D}"/>
    <hyperlink ref="D35" r:id="rId314" xr:uid="{39A4AE0D-EFC7-4738-80DD-6050701C4CBE}"/>
    <hyperlink ref="F62" r:id="rId315" xr:uid="{3257A45C-1DAE-4C8C-8E74-FB32EC9E13B2}"/>
    <hyperlink ref="I56" r:id="rId316" display="91 km/h" xr:uid="{5B7FFC95-5DA9-4EB7-98F6-BAA9564E797F}"/>
    <hyperlink ref="I42" r:id="rId317" display="59 km/h" xr:uid="{5C885822-278B-4C26-A8A3-BDC7A6A09DC1}"/>
    <hyperlink ref="D33" r:id="rId318" xr:uid="{A7FC050E-A78D-433D-B47C-BFA555AC95DD}"/>
    <hyperlink ref="F75" r:id="rId319" xr:uid="{D5210F4D-8827-4F86-849F-CEBAED80ED69}"/>
    <hyperlink ref="E9" r:id="rId320" xr:uid="{C9FA54A3-5FFE-4A2C-B15C-C852E208D707}"/>
    <hyperlink ref="D40" r:id="rId321" xr:uid="{6096CB86-533C-4A33-AE61-812BD36208C7}"/>
    <hyperlink ref="D36" r:id="rId322" xr:uid="{0ABED8B1-05AE-4ED7-976D-243BC66B70BF}"/>
    <hyperlink ref="F45" r:id="rId323" xr:uid="{E51144A9-E584-4281-B3CF-68C26EBC2BC2}"/>
    <hyperlink ref="C54" r:id="rId324" xr:uid="{D5BEA8E0-C906-41CD-9165-B5D897FC9A76}"/>
    <hyperlink ref="I29" r:id="rId325" display="49 km/h" xr:uid="{4A4CB95D-0E15-414A-828C-04DB073230D2}"/>
    <hyperlink ref="I38" r:id="rId326" display="57 km/h" xr:uid="{9AB1D6FF-026A-426D-B73D-67C00CD92A44}"/>
    <hyperlink ref="F11" r:id="rId327" xr:uid="{01A1DB00-8224-4CCE-8CF1-E15313038A99}"/>
    <hyperlink ref="F57" r:id="rId328" xr:uid="{95C02939-81E7-4D5C-A1E6-1B0F62E54F14}"/>
    <hyperlink ref="I61" r:id="rId329" display="76 km/h" xr:uid="{06378E27-FF7A-4AE0-B84E-8516A298A41D}"/>
    <hyperlink ref="I13" r:id="rId330" display="29 km/h" xr:uid="{CE7A7246-1326-4021-91CA-C6E1FBAD5A20}"/>
    <hyperlink ref="I36" r:id="rId331" display="37 km/h" xr:uid="{3B53A881-8183-434A-8587-C396E113DAE5}"/>
    <hyperlink ref="E58" r:id="rId332" xr:uid="{A73D4E65-0A46-47B4-BB1A-489CED498BB1}"/>
    <hyperlink ref="D44" r:id="rId333" xr:uid="{89D59900-78DE-4FE5-A4F1-50B84E6F1F78}"/>
    <hyperlink ref="D15" r:id="rId334" xr:uid="{46E01550-D034-406B-9626-31CF1DBDBA67}"/>
    <hyperlink ref="E62" r:id="rId335" xr:uid="{A3C32449-0F8E-443B-B36D-83C99CF9C086}"/>
    <hyperlink ref="E18" r:id="rId336" xr:uid="{97E73BE6-8E19-41FE-BA97-1F30BAA5597C}"/>
    <hyperlink ref="F24" r:id="rId337" xr:uid="{089235A4-62EF-414C-83E3-916B31D9D940}"/>
    <hyperlink ref="C58" r:id="rId338" xr:uid="{7D67333E-D6B0-417F-B366-E9E9E9DB5243}"/>
    <hyperlink ref="I68" r:id="rId339" display="9 km/h" xr:uid="{C65D59F3-D4BA-4A43-8B91-A8AB95EBE48E}"/>
    <hyperlink ref="E56" r:id="rId340" xr:uid="{9E287658-D1EF-4478-B75B-240E3CE3D9E6}"/>
    <hyperlink ref="F28" r:id="rId341" xr:uid="{067B9FE3-EA4E-421C-9616-D4AD2F0BCBF3}"/>
    <hyperlink ref="I31" r:id="rId342" display="56 km/h" xr:uid="{79BF95CF-3D75-4974-8C38-346B6C08FAD2}"/>
    <hyperlink ref="E12" r:id="rId343" xr:uid="{0BE4B542-7936-4330-9F92-76A4E8A9BD5B}"/>
    <hyperlink ref="F44" r:id="rId344" xr:uid="{DAFC2B32-31E4-4D62-869D-25FB16E4B427}"/>
    <hyperlink ref="C9" r:id="rId345" xr:uid="{A0BC6089-0E0C-4577-AB8E-F7344082F799}"/>
    <hyperlink ref="E51" r:id="rId346" xr:uid="{F2767EDF-98D7-4E74-BACF-99B100CE0E75}"/>
    <hyperlink ref="E69" r:id="rId347" xr:uid="{2DBE3113-FD7F-496D-9A74-93B8458B06BE}"/>
    <hyperlink ref="E37" r:id="rId348" xr:uid="{80FBC93A-F350-433D-868F-621F6E4FD70F}"/>
    <hyperlink ref="F39" r:id="rId349" xr:uid="{30D221EB-0918-485A-9A0E-D813870CE0A2}"/>
    <hyperlink ref="C13" r:id="rId350" xr:uid="{4AF90AB4-CA99-4111-ABB2-890286C5A637}"/>
    <hyperlink ref="C25" r:id="rId351" xr:uid="{0D24CDCC-8703-4F89-85D3-02C5572794C0}"/>
    <hyperlink ref="D57" r:id="rId352" xr:uid="{8E403386-B9BC-43FE-B4BB-3CB9EEDB993E}"/>
    <hyperlink ref="F13" r:id="rId353" xr:uid="{0AF5D544-EC89-48C6-A4F0-703587B9ECF4}"/>
    <hyperlink ref="I43" r:id="rId354" display="64 km/h" xr:uid="{FA7BABC9-83EB-4BE6-BD0E-A8BC4CF0372A}"/>
    <hyperlink ref="D47" r:id="rId355" xr:uid="{1E7A5081-56F1-4EA9-B362-78C1F0791BCA}"/>
    <hyperlink ref="E25" r:id="rId356" xr:uid="{A008172E-7B0D-4069-9516-4FF2D1119D5D}"/>
    <hyperlink ref="E8" r:id="rId357" xr:uid="{E186F924-60C9-40D1-AC0B-8D89C44779A4}"/>
    <hyperlink ref="E16" r:id="rId358" xr:uid="{DCD20393-0BA2-4331-B6B1-BCED2C27FF4A}"/>
    <hyperlink ref="F42" r:id="rId359" xr:uid="{4C026EBA-9084-4919-8443-1BC166F1C1AA}"/>
    <hyperlink ref="D64" r:id="rId360" xr:uid="{61158ABD-7420-4A61-ADC7-963D4AF832FE}"/>
    <hyperlink ref="D69" r:id="rId361" xr:uid="{DA094D49-9968-4507-82E3-280704165DEE}"/>
    <hyperlink ref="C2" r:id="rId362" xr:uid="{E6BF8604-FFF5-416B-A9D2-36B6AF64490D}"/>
    <hyperlink ref="E31" r:id="rId363" xr:uid="{86BF78D5-EB1C-4DAF-AA02-44A2B8CDC38E}"/>
    <hyperlink ref="E50" r:id="rId364" xr:uid="{C82D3E1C-C634-4C1A-B59F-EBD6287C2609}"/>
    <hyperlink ref="I27" r:id="rId365" display="48 km/h" xr:uid="{B6402952-76FC-418B-8A43-A2728592E580}"/>
    <hyperlink ref="C65" r:id="rId366" xr:uid="{1289BEE0-A1B2-4780-AE17-977947C38340}"/>
    <hyperlink ref="D38" r:id="rId367" xr:uid="{ECB34DEC-2355-444F-8EC8-457D3B1A9D9A}"/>
    <hyperlink ref="C36" r:id="rId368" xr:uid="{EB72789E-3078-426E-971D-BCC5AFFFC971}"/>
    <hyperlink ref="I5" r:id="rId369" display="18 km/h" xr:uid="{E9641C9E-2DF2-4876-A6A7-BBB4F9C0E575}"/>
    <hyperlink ref="I2" r:id="rId370" display="87 km/h" xr:uid="{54AE75FE-611F-4574-8ABA-716346A43AEB}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756689-F445-45EE-B309-FE2545DC9E6E}">
  <sheetPr>
    <tabColor rgb="FFFF0000"/>
  </sheetPr>
  <dimension ref="A1:M206"/>
  <sheetViews>
    <sheetView showGridLines="0" topLeftCell="A10" zoomScale="126" zoomScaleNormal="126" workbookViewId="0">
      <selection activeCell="E2" sqref="E2:E205"/>
    </sheetView>
  </sheetViews>
  <sheetFormatPr baseColWidth="10" defaultRowHeight="14.4" outlineLevelRow="1" x14ac:dyDescent="0.3"/>
  <cols>
    <col min="5" max="5" width="26" bestFit="1" customWidth="1"/>
  </cols>
  <sheetData>
    <row r="1" spans="1:13" x14ac:dyDescent="0.3">
      <c r="A1" s="94" t="s">
        <v>122</v>
      </c>
      <c r="B1" s="95" t="s">
        <v>123</v>
      </c>
      <c r="C1" s="95" t="s">
        <v>124</v>
      </c>
      <c r="D1" s="95" t="s">
        <v>126</v>
      </c>
      <c r="E1" s="95" t="s">
        <v>145</v>
      </c>
      <c r="F1" s="95" t="s">
        <v>146</v>
      </c>
      <c r="G1" s="95" t="s">
        <v>130</v>
      </c>
      <c r="H1" s="95" t="s">
        <v>147</v>
      </c>
      <c r="I1" s="95" t="s">
        <v>148</v>
      </c>
      <c r="J1" s="95" t="s">
        <v>128</v>
      </c>
      <c r="K1" s="95" t="s">
        <v>129</v>
      </c>
      <c r="L1" s="95" t="s">
        <v>149</v>
      </c>
      <c r="M1" s="95" t="s">
        <v>150</v>
      </c>
    </row>
    <row r="2" spans="1:13" x14ac:dyDescent="0.3">
      <c r="A2" s="96" t="s">
        <v>131</v>
      </c>
      <c r="B2" s="97" t="s">
        <v>357</v>
      </c>
      <c r="C2" s="98" t="s">
        <v>358</v>
      </c>
      <c r="D2" s="98" t="s">
        <v>359</v>
      </c>
      <c r="E2" s="96" t="s">
        <v>143</v>
      </c>
      <c r="F2" s="96" t="s">
        <v>143</v>
      </c>
      <c r="G2" s="99">
        <v>76</v>
      </c>
      <c r="H2" s="96">
        <v>26.43731</v>
      </c>
      <c r="I2" s="96">
        <v>5.7</v>
      </c>
      <c r="J2" s="100" t="s">
        <v>360</v>
      </c>
      <c r="K2" s="101">
        <v>102.128394</v>
      </c>
      <c r="L2" s="96">
        <v>7</v>
      </c>
      <c r="M2" s="102" t="s">
        <v>143</v>
      </c>
    </row>
    <row r="3" spans="1:13" outlineLevel="1" x14ac:dyDescent="0.3">
      <c r="A3" s="103" t="s">
        <v>132</v>
      </c>
      <c r="B3" s="104" t="s">
        <v>361</v>
      </c>
      <c r="C3" s="105" t="s">
        <v>362</v>
      </c>
      <c r="D3" s="105" t="s">
        <v>363</v>
      </c>
      <c r="E3" s="103" t="s">
        <v>225</v>
      </c>
      <c r="F3" s="103" t="s">
        <v>318</v>
      </c>
      <c r="G3" s="106">
        <v>57</v>
      </c>
      <c r="H3" s="103">
        <v>500</v>
      </c>
      <c r="I3" s="103">
        <v>0</v>
      </c>
      <c r="J3" s="107" t="s">
        <v>257</v>
      </c>
      <c r="K3" s="108">
        <v>0.21874499999999999</v>
      </c>
      <c r="L3" s="103">
        <v>1</v>
      </c>
      <c r="M3" s="109" t="s">
        <v>143</v>
      </c>
    </row>
    <row r="4" spans="1:13" outlineLevel="1" x14ac:dyDescent="0.3">
      <c r="A4" s="103" t="s">
        <v>133</v>
      </c>
      <c r="B4" s="104" t="s">
        <v>364</v>
      </c>
      <c r="C4" s="105" t="s">
        <v>365</v>
      </c>
      <c r="D4" s="105" t="s">
        <v>363</v>
      </c>
      <c r="E4" s="103" t="s">
        <v>195</v>
      </c>
      <c r="F4" s="103" t="s">
        <v>156</v>
      </c>
      <c r="G4" s="106">
        <v>29</v>
      </c>
      <c r="H4" s="103">
        <v>500</v>
      </c>
      <c r="I4" s="103">
        <v>0</v>
      </c>
      <c r="J4" s="107" t="s">
        <v>153</v>
      </c>
      <c r="K4" s="108">
        <v>1.3374E-2</v>
      </c>
      <c r="L4" s="103">
        <v>1</v>
      </c>
      <c r="M4" s="109" t="s">
        <v>143</v>
      </c>
    </row>
    <row r="5" spans="1:13" outlineLevel="1" x14ac:dyDescent="0.3">
      <c r="A5" s="103" t="s">
        <v>134</v>
      </c>
      <c r="B5" s="104" t="s">
        <v>366</v>
      </c>
      <c r="C5" s="105" t="s">
        <v>367</v>
      </c>
      <c r="D5" s="105" t="s">
        <v>368</v>
      </c>
      <c r="E5" s="103" t="s">
        <v>151</v>
      </c>
      <c r="F5" s="103" t="s">
        <v>194</v>
      </c>
      <c r="G5" s="106">
        <v>58</v>
      </c>
      <c r="H5" s="103">
        <v>500</v>
      </c>
      <c r="I5" s="103">
        <v>0</v>
      </c>
      <c r="J5" s="107" t="s">
        <v>217</v>
      </c>
      <c r="K5" s="108">
        <v>0.24070800000000001</v>
      </c>
      <c r="L5" s="103">
        <v>1</v>
      </c>
      <c r="M5" s="109" t="s">
        <v>143</v>
      </c>
    </row>
    <row r="6" spans="1:13" outlineLevel="1" x14ac:dyDescent="0.3">
      <c r="A6" s="103" t="s">
        <v>135</v>
      </c>
      <c r="B6" s="104" t="s">
        <v>369</v>
      </c>
      <c r="C6" s="105" t="s">
        <v>370</v>
      </c>
      <c r="D6" s="105" t="s">
        <v>371</v>
      </c>
      <c r="E6" s="103" t="s">
        <v>151</v>
      </c>
      <c r="F6" s="103" t="s">
        <v>156</v>
      </c>
      <c r="G6" s="106">
        <v>76</v>
      </c>
      <c r="H6" s="103">
        <v>500</v>
      </c>
      <c r="I6" s="103">
        <v>0</v>
      </c>
      <c r="J6" s="107" t="s">
        <v>170</v>
      </c>
      <c r="K6" s="108">
        <v>4.3472999999999998E-2</v>
      </c>
      <c r="L6" s="103">
        <v>1</v>
      </c>
      <c r="M6" s="109" t="s">
        <v>143</v>
      </c>
    </row>
    <row r="7" spans="1:13" outlineLevel="1" x14ac:dyDescent="0.3">
      <c r="A7" s="103" t="s">
        <v>136</v>
      </c>
      <c r="B7" s="104" t="s">
        <v>372</v>
      </c>
      <c r="C7" s="105" t="s">
        <v>373</v>
      </c>
      <c r="D7" s="105" t="s">
        <v>374</v>
      </c>
      <c r="E7" s="103" t="s">
        <v>151</v>
      </c>
      <c r="F7" s="103" t="s">
        <v>169</v>
      </c>
      <c r="G7" s="106">
        <v>66</v>
      </c>
      <c r="H7" s="103">
        <v>500</v>
      </c>
      <c r="I7" s="103">
        <v>0</v>
      </c>
      <c r="J7" s="107" t="s">
        <v>164</v>
      </c>
      <c r="K7" s="108">
        <v>0.10542899999999999</v>
      </c>
      <c r="L7" s="103">
        <v>1</v>
      </c>
      <c r="M7" s="109" t="s">
        <v>143</v>
      </c>
    </row>
    <row r="8" spans="1:13" outlineLevel="1" x14ac:dyDescent="0.3">
      <c r="A8" s="103" t="s">
        <v>139</v>
      </c>
      <c r="B8" s="104" t="s">
        <v>375</v>
      </c>
      <c r="C8" s="105" t="s">
        <v>376</v>
      </c>
      <c r="D8" s="105" t="s">
        <v>377</v>
      </c>
      <c r="E8" s="103" t="s">
        <v>378</v>
      </c>
      <c r="F8" s="103" t="s">
        <v>187</v>
      </c>
      <c r="G8" s="106">
        <v>69</v>
      </c>
      <c r="H8" s="103">
        <v>100</v>
      </c>
      <c r="I8" s="103">
        <v>0</v>
      </c>
      <c r="J8" s="107" t="s">
        <v>379</v>
      </c>
      <c r="K8" s="108">
        <v>1.4385030000000001</v>
      </c>
      <c r="L8" s="103">
        <v>1</v>
      </c>
      <c r="M8" s="109" t="s">
        <v>143</v>
      </c>
    </row>
    <row r="9" spans="1:13" outlineLevel="1" x14ac:dyDescent="0.3">
      <c r="A9" s="103" t="s">
        <v>142</v>
      </c>
      <c r="B9" s="104" t="s">
        <v>380</v>
      </c>
      <c r="C9" s="105" t="s">
        <v>381</v>
      </c>
      <c r="D9" s="105" t="s">
        <v>382</v>
      </c>
      <c r="E9" s="103" t="s">
        <v>378</v>
      </c>
      <c r="F9" s="103" t="s">
        <v>154</v>
      </c>
      <c r="G9" s="106">
        <v>65</v>
      </c>
      <c r="H9" s="103">
        <v>100</v>
      </c>
      <c r="I9" s="103">
        <v>0</v>
      </c>
      <c r="J9" s="107" t="s">
        <v>184</v>
      </c>
      <c r="K9" s="108">
        <v>0.57892500000000002</v>
      </c>
      <c r="L9" s="103">
        <v>1</v>
      </c>
      <c r="M9" s="109" t="s">
        <v>143</v>
      </c>
    </row>
    <row r="10" spans="1:13" x14ac:dyDescent="0.3">
      <c r="A10" s="96" t="s">
        <v>202</v>
      </c>
      <c r="B10" s="97" t="s">
        <v>383</v>
      </c>
      <c r="C10" s="98" t="s">
        <v>384</v>
      </c>
      <c r="D10" s="98" t="s">
        <v>385</v>
      </c>
      <c r="E10" s="96" t="s">
        <v>143</v>
      </c>
      <c r="F10" s="96" t="s">
        <v>143</v>
      </c>
      <c r="G10" s="99">
        <v>97</v>
      </c>
      <c r="H10" s="96">
        <v>201.94071299999999</v>
      </c>
      <c r="I10" s="96">
        <v>2.9</v>
      </c>
      <c r="J10" s="100" t="s">
        <v>386</v>
      </c>
      <c r="K10" s="101">
        <v>267.90041000000002</v>
      </c>
      <c r="L10" s="96">
        <v>24</v>
      </c>
      <c r="M10" s="102" t="s">
        <v>143</v>
      </c>
    </row>
    <row r="11" spans="1:13" outlineLevel="1" x14ac:dyDescent="0.3">
      <c r="A11" s="103" t="s">
        <v>203</v>
      </c>
      <c r="B11" s="104" t="s">
        <v>387</v>
      </c>
      <c r="C11" s="105" t="s">
        <v>388</v>
      </c>
      <c r="D11" s="105" t="s">
        <v>389</v>
      </c>
      <c r="E11" s="103" t="s">
        <v>175</v>
      </c>
      <c r="F11" s="103" t="s">
        <v>263</v>
      </c>
      <c r="G11" s="106">
        <v>81</v>
      </c>
      <c r="H11" s="103">
        <v>2000</v>
      </c>
      <c r="I11" s="103">
        <v>0</v>
      </c>
      <c r="J11" s="107" t="s">
        <v>390</v>
      </c>
      <c r="K11" s="108">
        <v>1.499101</v>
      </c>
      <c r="L11" s="103">
        <v>1</v>
      </c>
      <c r="M11" s="109" t="s">
        <v>143</v>
      </c>
    </row>
    <row r="12" spans="1:13" outlineLevel="1" x14ac:dyDescent="0.3">
      <c r="A12" s="103" t="s">
        <v>204</v>
      </c>
      <c r="B12" s="104" t="s">
        <v>391</v>
      </c>
      <c r="C12" s="105" t="s">
        <v>312</v>
      </c>
      <c r="D12" s="105" t="s">
        <v>392</v>
      </c>
      <c r="E12" s="103" t="s">
        <v>151</v>
      </c>
      <c r="F12" s="103" t="s">
        <v>163</v>
      </c>
      <c r="G12" s="106">
        <v>80</v>
      </c>
      <c r="H12" s="103">
        <v>500</v>
      </c>
      <c r="I12" s="103">
        <v>0</v>
      </c>
      <c r="J12" s="107" t="s">
        <v>249</v>
      </c>
      <c r="K12" s="108">
        <v>0.18102599999999999</v>
      </c>
      <c r="L12" s="103">
        <v>1</v>
      </c>
      <c r="M12" s="109" t="s">
        <v>143</v>
      </c>
    </row>
    <row r="13" spans="1:13" outlineLevel="1" x14ac:dyDescent="0.3">
      <c r="A13" s="103" t="s">
        <v>207</v>
      </c>
      <c r="B13" s="104" t="s">
        <v>393</v>
      </c>
      <c r="C13" s="105" t="s">
        <v>394</v>
      </c>
      <c r="D13" s="105" t="s">
        <v>395</v>
      </c>
      <c r="E13" s="103" t="s">
        <v>175</v>
      </c>
      <c r="F13" s="103" t="s">
        <v>235</v>
      </c>
      <c r="G13" s="106">
        <v>86</v>
      </c>
      <c r="H13" s="103">
        <v>2000</v>
      </c>
      <c r="I13" s="103">
        <v>0</v>
      </c>
      <c r="J13" s="107" t="s">
        <v>396</v>
      </c>
      <c r="K13" s="108">
        <v>2.2848389999999998</v>
      </c>
      <c r="L13" s="103">
        <v>1</v>
      </c>
      <c r="M13" s="109" t="s">
        <v>143</v>
      </c>
    </row>
    <row r="14" spans="1:13" outlineLevel="1" x14ac:dyDescent="0.3">
      <c r="A14" s="103" t="s">
        <v>208</v>
      </c>
      <c r="B14" s="104" t="s">
        <v>397</v>
      </c>
      <c r="C14" s="105" t="s">
        <v>398</v>
      </c>
      <c r="D14" s="105" t="s">
        <v>399</v>
      </c>
      <c r="E14" s="103" t="s">
        <v>151</v>
      </c>
      <c r="F14" s="103" t="s">
        <v>183</v>
      </c>
      <c r="G14" s="106">
        <v>72</v>
      </c>
      <c r="H14" s="103">
        <v>500</v>
      </c>
      <c r="I14" s="103">
        <v>0</v>
      </c>
      <c r="J14" s="107" t="s">
        <v>249</v>
      </c>
      <c r="K14" s="108">
        <v>0.15489800000000001</v>
      </c>
      <c r="L14" s="103">
        <v>1</v>
      </c>
      <c r="M14" s="109" t="s">
        <v>143</v>
      </c>
    </row>
    <row r="15" spans="1:13" outlineLevel="1" x14ac:dyDescent="0.3">
      <c r="A15" s="103" t="s">
        <v>209</v>
      </c>
      <c r="B15" s="104" t="s">
        <v>400</v>
      </c>
      <c r="C15" s="105" t="s">
        <v>401</v>
      </c>
      <c r="D15" s="105" t="s">
        <v>402</v>
      </c>
      <c r="E15" s="103" t="s">
        <v>151</v>
      </c>
      <c r="F15" s="103" t="s">
        <v>169</v>
      </c>
      <c r="G15" s="106">
        <v>75</v>
      </c>
      <c r="H15" s="103">
        <v>500</v>
      </c>
      <c r="I15" s="103">
        <v>0</v>
      </c>
      <c r="J15" s="107" t="s">
        <v>164</v>
      </c>
      <c r="K15" s="108">
        <v>0.12293900000000001</v>
      </c>
      <c r="L15" s="103">
        <v>1</v>
      </c>
      <c r="M15" s="109" t="s">
        <v>143</v>
      </c>
    </row>
    <row r="16" spans="1:13" outlineLevel="1" x14ac:dyDescent="0.3">
      <c r="A16" s="103" t="s">
        <v>210</v>
      </c>
      <c r="B16" s="104" t="s">
        <v>403</v>
      </c>
      <c r="C16" s="105" t="s">
        <v>404</v>
      </c>
      <c r="D16" s="105" t="s">
        <v>405</v>
      </c>
      <c r="E16" s="103" t="s">
        <v>151</v>
      </c>
      <c r="F16" s="103" t="s">
        <v>163</v>
      </c>
      <c r="G16" s="106">
        <v>75</v>
      </c>
      <c r="H16" s="103">
        <v>500</v>
      </c>
      <c r="I16" s="103">
        <v>0</v>
      </c>
      <c r="J16" s="107" t="s">
        <v>170</v>
      </c>
      <c r="K16" s="108">
        <v>4.0381E-2</v>
      </c>
      <c r="L16" s="103">
        <v>1</v>
      </c>
      <c r="M16" s="109" t="s">
        <v>143</v>
      </c>
    </row>
    <row r="17" spans="1:13" outlineLevel="1" x14ac:dyDescent="0.3">
      <c r="A17" s="103" t="s">
        <v>211</v>
      </c>
      <c r="B17" s="104" t="s">
        <v>406</v>
      </c>
      <c r="C17" s="105" t="s">
        <v>407</v>
      </c>
      <c r="D17" s="105" t="s">
        <v>408</v>
      </c>
      <c r="E17" s="103" t="s">
        <v>151</v>
      </c>
      <c r="F17" s="103" t="s">
        <v>181</v>
      </c>
      <c r="G17" s="106">
        <v>81</v>
      </c>
      <c r="H17" s="103">
        <v>500</v>
      </c>
      <c r="I17" s="103">
        <v>0</v>
      </c>
      <c r="J17" s="107" t="s">
        <v>170</v>
      </c>
      <c r="K17" s="108">
        <v>4.5739000000000002E-2</v>
      </c>
      <c r="L17" s="103">
        <v>1</v>
      </c>
      <c r="M17" s="109" t="s">
        <v>143</v>
      </c>
    </row>
    <row r="18" spans="1:13" outlineLevel="1" x14ac:dyDescent="0.3">
      <c r="A18" s="103" t="s">
        <v>212</v>
      </c>
      <c r="B18" s="104" t="s">
        <v>409</v>
      </c>
      <c r="C18" s="105" t="s">
        <v>410</v>
      </c>
      <c r="D18" s="105" t="s">
        <v>411</v>
      </c>
      <c r="E18" s="103" t="s">
        <v>151</v>
      </c>
      <c r="F18" s="103" t="s">
        <v>156</v>
      </c>
      <c r="G18" s="106">
        <v>21</v>
      </c>
      <c r="H18" s="103">
        <v>500</v>
      </c>
      <c r="I18" s="103">
        <v>0</v>
      </c>
      <c r="J18" s="107" t="s">
        <v>153</v>
      </c>
      <c r="K18" s="108">
        <v>6.9199999999999999E-3</v>
      </c>
      <c r="L18" s="103">
        <v>1</v>
      </c>
      <c r="M18" s="109" t="s">
        <v>143</v>
      </c>
    </row>
    <row r="19" spans="1:13" outlineLevel="1" x14ac:dyDescent="0.3">
      <c r="A19" s="103" t="s">
        <v>213</v>
      </c>
      <c r="B19" s="104" t="s">
        <v>412</v>
      </c>
      <c r="C19" s="105" t="s">
        <v>413</v>
      </c>
      <c r="D19" s="105" t="s">
        <v>414</v>
      </c>
      <c r="E19" s="103" t="s">
        <v>151</v>
      </c>
      <c r="F19" s="103" t="s">
        <v>194</v>
      </c>
      <c r="G19" s="106">
        <v>57</v>
      </c>
      <c r="H19" s="103">
        <v>500</v>
      </c>
      <c r="I19" s="103">
        <v>0</v>
      </c>
      <c r="J19" s="107" t="s">
        <v>164</v>
      </c>
      <c r="K19" s="108">
        <v>9.3009999999999995E-2</v>
      </c>
      <c r="L19" s="103">
        <v>1</v>
      </c>
      <c r="M19" s="109" t="s">
        <v>143</v>
      </c>
    </row>
    <row r="20" spans="1:13" outlineLevel="1" x14ac:dyDescent="0.3">
      <c r="A20" s="103" t="s">
        <v>214</v>
      </c>
      <c r="B20" s="104" t="s">
        <v>415</v>
      </c>
      <c r="C20" s="105" t="s">
        <v>416</v>
      </c>
      <c r="D20" s="105" t="s">
        <v>417</v>
      </c>
      <c r="E20" s="103" t="s">
        <v>225</v>
      </c>
      <c r="F20" s="103" t="s">
        <v>418</v>
      </c>
      <c r="G20" s="106">
        <v>53</v>
      </c>
      <c r="H20" s="103">
        <v>500</v>
      </c>
      <c r="I20" s="103">
        <v>0</v>
      </c>
      <c r="J20" s="107" t="s">
        <v>153</v>
      </c>
      <c r="K20" s="108">
        <v>1.6854000000000001E-2</v>
      </c>
      <c r="L20" s="103">
        <v>1</v>
      </c>
      <c r="M20" s="109" t="s">
        <v>143</v>
      </c>
    </row>
    <row r="21" spans="1:13" outlineLevel="1" x14ac:dyDescent="0.3">
      <c r="A21" s="103" t="s">
        <v>215</v>
      </c>
      <c r="B21" s="104" t="s">
        <v>419</v>
      </c>
      <c r="C21" s="105" t="s">
        <v>420</v>
      </c>
      <c r="D21" s="105" t="s">
        <v>421</v>
      </c>
      <c r="E21" s="103" t="s">
        <v>151</v>
      </c>
      <c r="F21" s="103" t="s">
        <v>183</v>
      </c>
      <c r="G21" s="106">
        <v>55</v>
      </c>
      <c r="H21" s="103">
        <v>500</v>
      </c>
      <c r="I21" s="103">
        <v>0</v>
      </c>
      <c r="J21" s="107" t="s">
        <v>267</v>
      </c>
      <c r="K21" s="108">
        <v>0.39448299999999997</v>
      </c>
      <c r="L21" s="103">
        <v>1</v>
      </c>
      <c r="M21" s="109" t="s">
        <v>143</v>
      </c>
    </row>
    <row r="22" spans="1:13" outlineLevel="1" x14ac:dyDescent="0.3">
      <c r="A22" s="103" t="s">
        <v>216</v>
      </c>
      <c r="B22" s="104" t="s">
        <v>422</v>
      </c>
      <c r="C22" s="105" t="s">
        <v>423</v>
      </c>
      <c r="D22" s="105" t="s">
        <v>424</v>
      </c>
      <c r="E22" s="103" t="s">
        <v>151</v>
      </c>
      <c r="F22" s="103" t="s">
        <v>253</v>
      </c>
      <c r="G22" s="106">
        <v>47</v>
      </c>
      <c r="H22" s="103">
        <v>500</v>
      </c>
      <c r="I22" s="103">
        <v>0</v>
      </c>
      <c r="J22" s="107" t="s">
        <v>196</v>
      </c>
      <c r="K22" s="108">
        <v>4.0938000000000002E-2</v>
      </c>
      <c r="L22" s="103">
        <v>1</v>
      </c>
      <c r="M22" s="109" t="s">
        <v>143</v>
      </c>
    </row>
    <row r="23" spans="1:13" outlineLevel="1" x14ac:dyDescent="0.3">
      <c r="A23" s="103" t="s">
        <v>218</v>
      </c>
      <c r="B23" s="104" t="s">
        <v>425</v>
      </c>
      <c r="C23" s="105" t="s">
        <v>426</v>
      </c>
      <c r="D23" s="105" t="s">
        <v>427</v>
      </c>
      <c r="E23" s="103" t="s">
        <v>151</v>
      </c>
      <c r="F23" s="103" t="s">
        <v>152</v>
      </c>
      <c r="G23" s="106">
        <v>31</v>
      </c>
      <c r="H23" s="103">
        <v>500</v>
      </c>
      <c r="I23" s="103">
        <v>0</v>
      </c>
      <c r="J23" s="107" t="s">
        <v>238</v>
      </c>
      <c r="K23" s="108">
        <v>0.11910800000000001</v>
      </c>
      <c r="L23" s="103">
        <v>1</v>
      </c>
      <c r="M23" s="109" t="s">
        <v>143</v>
      </c>
    </row>
    <row r="24" spans="1:13" outlineLevel="1" x14ac:dyDescent="0.3">
      <c r="A24" s="103" t="s">
        <v>220</v>
      </c>
      <c r="B24" s="104" t="s">
        <v>428</v>
      </c>
      <c r="C24" s="105" t="s">
        <v>429</v>
      </c>
      <c r="D24" s="105" t="s">
        <v>430</v>
      </c>
      <c r="E24" s="103" t="s">
        <v>151</v>
      </c>
      <c r="F24" s="103" t="s">
        <v>248</v>
      </c>
      <c r="G24" s="106">
        <v>34</v>
      </c>
      <c r="H24" s="103">
        <v>500</v>
      </c>
      <c r="I24" s="103">
        <v>0</v>
      </c>
      <c r="J24" s="107" t="s">
        <v>153</v>
      </c>
      <c r="K24" s="108">
        <v>1.0619999999999999E-2</v>
      </c>
      <c r="L24" s="103">
        <v>1</v>
      </c>
      <c r="M24" s="109" t="s">
        <v>143</v>
      </c>
    </row>
    <row r="25" spans="1:13" outlineLevel="1" x14ac:dyDescent="0.3">
      <c r="A25" s="103" t="s">
        <v>221</v>
      </c>
      <c r="B25" s="104" t="s">
        <v>431</v>
      </c>
      <c r="C25" s="105" t="s">
        <v>432</v>
      </c>
      <c r="D25" s="105" t="s">
        <v>433</v>
      </c>
      <c r="E25" s="103" t="s">
        <v>225</v>
      </c>
      <c r="F25" s="103" t="s">
        <v>272</v>
      </c>
      <c r="G25" s="106">
        <v>32</v>
      </c>
      <c r="H25" s="103">
        <v>500</v>
      </c>
      <c r="I25" s="103">
        <v>0</v>
      </c>
      <c r="J25" s="107" t="s">
        <v>196</v>
      </c>
      <c r="K25" s="108">
        <v>3.1920999999999998E-2</v>
      </c>
      <c r="L25" s="103">
        <v>1</v>
      </c>
      <c r="M25" s="109" t="s">
        <v>143</v>
      </c>
    </row>
    <row r="26" spans="1:13" outlineLevel="1" x14ac:dyDescent="0.3">
      <c r="A26" s="103" t="s">
        <v>222</v>
      </c>
      <c r="B26" s="104" t="s">
        <v>434</v>
      </c>
      <c r="C26" s="105" t="s">
        <v>435</v>
      </c>
      <c r="D26" s="105" t="s">
        <v>436</v>
      </c>
      <c r="E26" s="103" t="s">
        <v>151</v>
      </c>
      <c r="F26" s="103" t="s">
        <v>156</v>
      </c>
      <c r="G26" s="106">
        <v>35</v>
      </c>
      <c r="H26" s="103">
        <v>500</v>
      </c>
      <c r="I26" s="103">
        <v>0</v>
      </c>
      <c r="J26" s="107" t="s">
        <v>170</v>
      </c>
      <c r="K26" s="108">
        <v>2.3213000000000001E-2</v>
      </c>
      <c r="L26" s="103">
        <v>1</v>
      </c>
      <c r="M26" s="109" t="s">
        <v>143</v>
      </c>
    </row>
    <row r="27" spans="1:13" outlineLevel="1" x14ac:dyDescent="0.3">
      <c r="A27" s="103" t="s">
        <v>223</v>
      </c>
      <c r="B27" s="104" t="s">
        <v>437</v>
      </c>
      <c r="C27" s="105" t="s">
        <v>438</v>
      </c>
      <c r="D27" s="105" t="s">
        <v>439</v>
      </c>
      <c r="E27" s="103" t="s">
        <v>225</v>
      </c>
      <c r="F27" s="103" t="s">
        <v>271</v>
      </c>
      <c r="G27" s="106">
        <v>23</v>
      </c>
      <c r="H27" s="103">
        <v>500</v>
      </c>
      <c r="I27" s="103">
        <v>0</v>
      </c>
      <c r="J27" s="107" t="s">
        <v>153</v>
      </c>
      <c r="K27" s="108">
        <v>9.9629999999999996E-3</v>
      </c>
      <c r="L27" s="103">
        <v>1</v>
      </c>
      <c r="M27" s="109" t="s">
        <v>143</v>
      </c>
    </row>
    <row r="28" spans="1:13" outlineLevel="1" x14ac:dyDescent="0.3">
      <c r="A28" s="103" t="s">
        <v>224</v>
      </c>
      <c r="B28" s="104" t="s">
        <v>440</v>
      </c>
      <c r="C28" s="105" t="s">
        <v>439</v>
      </c>
      <c r="D28" s="105" t="s">
        <v>441</v>
      </c>
      <c r="E28" s="103" t="s">
        <v>151</v>
      </c>
      <c r="F28" s="103" t="s">
        <v>169</v>
      </c>
      <c r="G28" s="106">
        <v>26</v>
      </c>
      <c r="H28" s="103">
        <v>500</v>
      </c>
      <c r="I28" s="103">
        <v>0</v>
      </c>
      <c r="J28" s="107" t="s">
        <v>170</v>
      </c>
      <c r="K28" s="108">
        <v>1.6014E-2</v>
      </c>
      <c r="L28" s="103">
        <v>1</v>
      </c>
      <c r="M28" s="109" t="s">
        <v>143</v>
      </c>
    </row>
    <row r="29" spans="1:13" outlineLevel="1" x14ac:dyDescent="0.3">
      <c r="A29" s="103" t="s">
        <v>226</v>
      </c>
      <c r="B29" s="104" t="s">
        <v>442</v>
      </c>
      <c r="C29" s="105" t="s">
        <v>443</v>
      </c>
      <c r="D29" s="105" t="s">
        <v>444</v>
      </c>
      <c r="E29" s="103" t="s">
        <v>151</v>
      </c>
      <c r="F29" s="103" t="s">
        <v>183</v>
      </c>
      <c r="G29" s="106">
        <v>44</v>
      </c>
      <c r="H29" s="103">
        <v>500</v>
      </c>
      <c r="I29" s="103">
        <v>0</v>
      </c>
      <c r="J29" s="107" t="s">
        <v>164</v>
      </c>
      <c r="K29" s="108">
        <v>7.3287000000000005E-2</v>
      </c>
      <c r="L29" s="103">
        <v>1</v>
      </c>
      <c r="M29" s="109" t="s">
        <v>143</v>
      </c>
    </row>
    <row r="30" spans="1:13" outlineLevel="1" x14ac:dyDescent="0.3">
      <c r="A30" s="103" t="s">
        <v>227</v>
      </c>
      <c r="B30" s="104" t="s">
        <v>445</v>
      </c>
      <c r="C30" s="105" t="s">
        <v>446</v>
      </c>
      <c r="D30" s="105" t="s">
        <v>447</v>
      </c>
      <c r="E30" s="103" t="s">
        <v>151</v>
      </c>
      <c r="F30" s="103" t="s">
        <v>253</v>
      </c>
      <c r="G30" s="106">
        <v>50</v>
      </c>
      <c r="H30" s="103">
        <v>500</v>
      </c>
      <c r="I30" s="103">
        <v>0</v>
      </c>
      <c r="J30" s="107" t="s">
        <v>238</v>
      </c>
      <c r="K30" s="108">
        <v>0.18068799999999999</v>
      </c>
      <c r="L30" s="103">
        <v>1</v>
      </c>
      <c r="M30" s="109" t="s">
        <v>143</v>
      </c>
    </row>
    <row r="31" spans="1:13" outlineLevel="1" x14ac:dyDescent="0.3">
      <c r="A31" s="103" t="s">
        <v>230</v>
      </c>
      <c r="B31" s="104" t="s">
        <v>448</v>
      </c>
      <c r="C31" s="105" t="s">
        <v>449</v>
      </c>
      <c r="D31" s="105" t="s">
        <v>450</v>
      </c>
      <c r="E31" s="103" t="s">
        <v>225</v>
      </c>
      <c r="F31" s="103" t="s">
        <v>451</v>
      </c>
      <c r="G31" s="106">
        <v>32</v>
      </c>
      <c r="H31" s="103">
        <v>500</v>
      </c>
      <c r="I31" s="103">
        <v>0</v>
      </c>
      <c r="J31" s="107" t="s">
        <v>153</v>
      </c>
      <c r="K31" s="108">
        <v>1.4904000000000001E-2</v>
      </c>
      <c r="L31" s="103">
        <v>1</v>
      </c>
      <c r="M31" s="109" t="s">
        <v>143</v>
      </c>
    </row>
    <row r="32" spans="1:13" outlineLevel="1" x14ac:dyDescent="0.3">
      <c r="A32" s="103" t="s">
        <v>452</v>
      </c>
      <c r="B32" s="104" t="s">
        <v>453</v>
      </c>
      <c r="C32" s="105" t="s">
        <v>454</v>
      </c>
      <c r="D32" s="105" t="s">
        <v>455</v>
      </c>
      <c r="E32" s="103" t="s">
        <v>219</v>
      </c>
      <c r="F32" s="103" t="s">
        <v>182</v>
      </c>
      <c r="G32" s="106">
        <v>17</v>
      </c>
      <c r="H32" s="103">
        <v>500</v>
      </c>
      <c r="I32" s="103">
        <v>0</v>
      </c>
      <c r="J32" s="107" t="s">
        <v>153</v>
      </c>
      <c r="K32" s="108">
        <v>1.3495E-2</v>
      </c>
      <c r="L32" s="103">
        <v>1</v>
      </c>
      <c r="M32" s="109" t="s">
        <v>143</v>
      </c>
    </row>
    <row r="33" spans="1:13" outlineLevel="1" x14ac:dyDescent="0.3">
      <c r="A33" s="103" t="s">
        <v>456</v>
      </c>
      <c r="B33" s="104" t="s">
        <v>457</v>
      </c>
      <c r="C33" s="105" t="s">
        <v>458</v>
      </c>
      <c r="D33" s="105" t="s">
        <v>459</v>
      </c>
      <c r="E33" s="103" t="s">
        <v>378</v>
      </c>
      <c r="F33" s="103" t="s">
        <v>189</v>
      </c>
      <c r="G33" s="106">
        <v>72</v>
      </c>
      <c r="H33" s="103">
        <v>100</v>
      </c>
      <c r="I33" s="103">
        <v>0</v>
      </c>
      <c r="J33" s="107" t="s">
        <v>267</v>
      </c>
      <c r="K33" s="108">
        <v>0.64546199999999998</v>
      </c>
      <c r="L33" s="103">
        <v>1</v>
      </c>
      <c r="M33" s="109" t="s">
        <v>143</v>
      </c>
    </row>
    <row r="34" spans="1:13" outlineLevel="1" x14ac:dyDescent="0.3">
      <c r="A34" s="103" t="s">
        <v>460</v>
      </c>
      <c r="B34" s="104" t="s">
        <v>461</v>
      </c>
      <c r="C34" s="105" t="s">
        <v>462</v>
      </c>
      <c r="D34" s="105" t="s">
        <v>463</v>
      </c>
      <c r="E34" s="103" t="s">
        <v>258</v>
      </c>
      <c r="F34" s="103" t="s">
        <v>317</v>
      </c>
      <c r="G34" s="106">
        <v>97</v>
      </c>
      <c r="H34" s="103">
        <v>40000</v>
      </c>
      <c r="I34" s="103">
        <v>0</v>
      </c>
      <c r="J34" s="107" t="s">
        <v>137</v>
      </c>
      <c r="K34" s="108">
        <v>5.0196319999999996</v>
      </c>
      <c r="L34" s="103">
        <v>1</v>
      </c>
      <c r="M34" s="109" t="s">
        <v>143</v>
      </c>
    </row>
    <row r="35" spans="1:13" x14ac:dyDescent="0.3">
      <c r="A35" s="96" t="s">
        <v>231</v>
      </c>
      <c r="B35" s="97" t="s">
        <v>464</v>
      </c>
      <c r="C35" s="98" t="s">
        <v>465</v>
      </c>
      <c r="D35" s="98" t="s">
        <v>466</v>
      </c>
      <c r="E35" s="96" t="s">
        <v>143</v>
      </c>
      <c r="F35" s="96" t="s">
        <v>143</v>
      </c>
      <c r="G35" s="99">
        <v>82</v>
      </c>
      <c r="H35" s="96">
        <v>8.5722430000000003</v>
      </c>
      <c r="I35" s="96">
        <v>5.9</v>
      </c>
      <c r="J35" s="100" t="s">
        <v>467</v>
      </c>
      <c r="K35" s="101">
        <v>653.27124900000001</v>
      </c>
      <c r="L35" s="96">
        <v>14</v>
      </c>
      <c r="M35" s="102" t="s">
        <v>143</v>
      </c>
    </row>
    <row r="36" spans="1:13" outlineLevel="1" x14ac:dyDescent="0.3">
      <c r="A36" s="103" t="s">
        <v>232</v>
      </c>
      <c r="B36" s="104" t="s">
        <v>468</v>
      </c>
      <c r="C36" s="105" t="s">
        <v>469</v>
      </c>
      <c r="D36" s="105" t="s">
        <v>470</v>
      </c>
      <c r="E36" s="103" t="s">
        <v>219</v>
      </c>
      <c r="F36" s="103" t="s">
        <v>169</v>
      </c>
      <c r="G36" s="106">
        <v>21</v>
      </c>
      <c r="H36" s="103">
        <v>500</v>
      </c>
      <c r="I36" s="103">
        <v>0</v>
      </c>
      <c r="J36" s="107" t="s">
        <v>153</v>
      </c>
      <c r="K36" s="108">
        <v>1.5521E-2</v>
      </c>
      <c r="L36" s="103">
        <v>1</v>
      </c>
      <c r="M36" s="109" t="s">
        <v>143</v>
      </c>
    </row>
    <row r="37" spans="1:13" outlineLevel="1" x14ac:dyDescent="0.3">
      <c r="A37" s="103" t="s">
        <v>233</v>
      </c>
      <c r="B37" s="104" t="s">
        <v>471</v>
      </c>
      <c r="C37" s="105" t="s">
        <v>472</v>
      </c>
      <c r="D37" s="105" t="s">
        <v>473</v>
      </c>
      <c r="E37" s="103" t="s">
        <v>378</v>
      </c>
      <c r="F37" s="103" t="s">
        <v>187</v>
      </c>
      <c r="G37" s="106">
        <v>54</v>
      </c>
      <c r="H37" s="103">
        <v>100</v>
      </c>
      <c r="I37" s="103">
        <v>0</v>
      </c>
      <c r="J37" s="107" t="s">
        <v>328</v>
      </c>
      <c r="K37" s="108">
        <v>0.416819</v>
      </c>
      <c r="L37" s="103">
        <v>1</v>
      </c>
      <c r="M37" s="109" t="s">
        <v>143</v>
      </c>
    </row>
    <row r="38" spans="1:13" outlineLevel="1" x14ac:dyDescent="0.3">
      <c r="A38" s="103" t="s">
        <v>234</v>
      </c>
      <c r="B38" s="104" t="s">
        <v>474</v>
      </c>
      <c r="C38" s="105" t="s">
        <v>475</v>
      </c>
      <c r="D38" s="105" t="s">
        <v>476</v>
      </c>
      <c r="E38" s="103" t="s">
        <v>378</v>
      </c>
      <c r="F38" s="103" t="s">
        <v>161</v>
      </c>
      <c r="G38" s="106">
        <v>56</v>
      </c>
      <c r="H38" s="103">
        <v>100</v>
      </c>
      <c r="I38" s="103">
        <v>0</v>
      </c>
      <c r="J38" s="107" t="s">
        <v>236</v>
      </c>
      <c r="K38" s="108">
        <v>1.072416</v>
      </c>
      <c r="L38" s="103">
        <v>1</v>
      </c>
      <c r="M38" s="109" t="s">
        <v>143</v>
      </c>
    </row>
    <row r="39" spans="1:13" outlineLevel="1" x14ac:dyDescent="0.3">
      <c r="A39" s="103" t="s">
        <v>237</v>
      </c>
      <c r="B39" s="104" t="s">
        <v>477</v>
      </c>
      <c r="C39" s="105" t="s">
        <v>478</v>
      </c>
      <c r="D39" s="105" t="s">
        <v>479</v>
      </c>
      <c r="E39" s="103" t="s">
        <v>378</v>
      </c>
      <c r="F39" s="103" t="s">
        <v>180</v>
      </c>
      <c r="G39" s="106">
        <v>58</v>
      </c>
      <c r="H39" s="103">
        <v>100</v>
      </c>
      <c r="I39" s="103">
        <v>0</v>
      </c>
      <c r="J39" s="107" t="s">
        <v>480</v>
      </c>
      <c r="K39" s="108">
        <v>1.997717</v>
      </c>
      <c r="L39" s="103">
        <v>1</v>
      </c>
      <c r="M39" s="109" t="s">
        <v>143</v>
      </c>
    </row>
    <row r="40" spans="1:13" outlineLevel="1" x14ac:dyDescent="0.3">
      <c r="A40" s="103" t="s">
        <v>239</v>
      </c>
      <c r="B40" s="104" t="s">
        <v>481</v>
      </c>
      <c r="C40" s="105" t="s">
        <v>482</v>
      </c>
      <c r="D40" s="105" t="s">
        <v>483</v>
      </c>
      <c r="E40" s="103" t="s">
        <v>378</v>
      </c>
      <c r="F40" s="103" t="s">
        <v>279</v>
      </c>
      <c r="G40" s="106">
        <v>48</v>
      </c>
      <c r="H40" s="103">
        <v>100</v>
      </c>
      <c r="I40" s="103">
        <v>0</v>
      </c>
      <c r="J40" s="107" t="s">
        <v>192</v>
      </c>
      <c r="K40" s="108">
        <v>0.20658399999999999</v>
      </c>
      <c r="L40" s="103">
        <v>1</v>
      </c>
      <c r="M40" s="109" t="s">
        <v>143</v>
      </c>
    </row>
    <row r="41" spans="1:13" outlineLevel="1" x14ac:dyDescent="0.3">
      <c r="A41" s="103" t="s">
        <v>240</v>
      </c>
      <c r="B41" s="104" t="s">
        <v>484</v>
      </c>
      <c r="C41" s="105" t="s">
        <v>485</v>
      </c>
      <c r="D41" s="105" t="s">
        <v>486</v>
      </c>
      <c r="E41" s="103" t="s">
        <v>378</v>
      </c>
      <c r="F41" s="103" t="s">
        <v>254</v>
      </c>
      <c r="G41" s="106">
        <v>71</v>
      </c>
      <c r="H41" s="103">
        <v>100</v>
      </c>
      <c r="I41" s="103">
        <v>0</v>
      </c>
      <c r="J41" s="107" t="s">
        <v>487</v>
      </c>
      <c r="K41" s="108">
        <v>8.5104220000000002</v>
      </c>
      <c r="L41" s="103">
        <v>1</v>
      </c>
      <c r="M41" s="109" t="s">
        <v>143</v>
      </c>
    </row>
    <row r="42" spans="1:13" outlineLevel="1" x14ac:dyDescent="0.3">
      <c r="A42" s="103" t="s">
        <v>241</v>
      </c>
      <c r="B42" s="104" t="s">
        <v>488</v>
      </c>
      <c r="C42" s="105" t="s">
        <v>489</v>
      </c>
      <c r="D42" s="105" t="s">
        <v>490</v>
      </c>
      <c r="E42" s="103" t="s">
        <v>378</v>
      </c>
      <c r="F42" s="103" t="s">
        <v>161</v>
      </c>
      <c r="G42" s="106">
        <v>71</v>
      </c>
      <c r="H42" s="103">
        <v>100</v>
      </c>
      <c r="I42" s="103">
        <v>0</v>
      </c>
      <c r="J42" s="107" t="s">
        <v>293</v>
      </c>
      <c r="K42" s="108">
        <v>1.094978</v>
      </c>
      <c r="L42" s="103">
        <v>1</v>
      </c>
      <c r="M42" s="109" t="s">
        <v>143</v>
      </c>
    </row>
    <row r="43" spans="1:13" outlineLevel="1" x14ac:dyDescent="0.3">
      <c r="A43" s="103" t="s">
        <v>242</v>
      </c>
      <c r="B43" s="104" t="s">
        <v>491</v>
      </c>
      <c r="C43" s="105" t="s">
        <v>492</v>
      </c>
      <c r="D43" s="105" t="s">
        <v>493</v>
      </c>
      <c r="E43" s="103" t="s">
        <v>378</v>
      </c>
      <c r="F43" s="103" t="s">
        <v>283</v>
      </c>
      <c r="G43" s="106">
        <v>82</v>
      </c>
      <c r="H43" s="103">
        <v>100</v>
      </c>
      <c r="I43" s="103">
        <v>0</v>
      </c>
      <c r="J43" s="107" t="s">
        <v>201</v>
      </c>
      <c r="K43" s="108">
        <v>0.223831</v>
      </c>
      <c r="L43" s="103">
        <v>1</v>
      </c>
      <c r="M43" s="109" t="s">
        <v>143</v>
      </c>
    </row>
    <row r="44" spans="1:13" outlineLevel="1" x14ac:dyDescent="0.3">
      <c r="A44" s="103" t="s">
        <v>243</v>
      </c>
      <c r="B44" s="104" t="s">
        <v>494</v>
      </c>
      <c r="C44" s="105" t="s">
        <v>495</v>
      </c>
      <c r="D44" s="105" t="s">
        <v>496</v>
      </c>
      <c r="E44" s="103" t="s">
        <v>175</v>
      </c>
      <c r="F44" s="103" t="s">
        <v>263</v>
      </c>
      <c r="G44" s="106">
        <v>61</v>
      </c>
      <c r="H44" s="103">
        <v>2000</v>
      </c>
      <c r="I44" s="103">
        <v>0</v>
      </c>
      <c r="J44" s="107" t="s">
        <v>179</v>
      </c>
      <c r="K44" s="108">
        <v>0.77509300000000003</v>
      </c>
      <c r="L44" s="103">
        <v>1</v>
      </c>
      <c r="M44" s="109" t="s">
        <v>143</v>
      </c>
    </row>
    <row r="45" spans="1:13" outlineLevel="1" x14ac:dyDescent="0.3">
      <c r="A45" s="103" t="s">
        <v>244</v>
      </c>
      <c r="B45" s="104" t="s">
        <v>497</v>
      </c>
      <c r="C45" s="105" t="s">
        <v>498</v>
      </c>
      <c r="D45" s="105" t="s">
        <v>499</v>
      </c>
      <c r="E45" s="103" t="s">
        <v>378</v>
      </c>
      <c r="F45" s="103" t="s">
        <v>173</v>
      </c>
      <c r="G45" s="106">
        <v>67</v>
      </c>
      <c r="H45" s="103">
        <v>100</v>
      </c>
      <c r="I45" s="103">
        <v>0</v>
      </c>
      <c r="J45" s="107" t="s">
        <v>172</v>
      </c>
      <c r="K45" s="108">
        <v>0.55240299999999998</v>
      </c>
      <c r="L45" s="103">
        <v>1</v>
      </c>
      <c r="M45" s="109" t="s">
        <v>143</v>
      </c>
    </row>
    <row r="46" spans="1:13" outlineLevel="1" x14ac:dyDescent="0.3">
      <c r="A46" s="103" t="s">
        <v>245</v>
      </c>
      <c r="B46" s="104" t="s">
        <v>500</v>
      </c>
      <c r="C46" s="105" t="s">
        <v>501</v>
      </c>
      <c r="D46" s="105" t="s">
        <v>502</v>
      </c>
      <c r="E46" s="103" t="s">
        <v>378</v>
      </c>
      <c r="F46" s="103" t="s">
        <v>154</v>
      </c>
      <c r="G46" s="106">
        <v>65</v>
      </c>
      <c r="H46" s="103">
        <v>100</v>
      </c>
      <c r="I46" s="103">
        <v>0</v>
      </c>
      <c r="J46" s="107" t="s">
        <v>188</v>
      </c>
      <c r="K46" s="108">
        <v>0.31619900000000001</v>
      </c>
      <c r="L46" s="103">
        <v>1</v>
      </c>
      <c r="M46" s="109" t="s">
        <v>143</v>
      </c>
    </row>
    <row r="47" spans="1:13" outlineLevel="1" x14ac:dyDescent="0.3">
      <c r="A47" s="103" t="s">
        <v>246</v>
      </c>
      <c r="B47" s="104" t="s">
        <v>503</v>
      </c>
      <c r="C47" s="105" t="s">
        <v>504</v>
      </c>
      <c r="D47" s="105" t="s">
        <v>505</v>
      </c>
      <c r="E47" s="103" t="s">
        <v>175</v>
      </c>
      <c r="F47" s="103" t="s">
        <v>506</v>
      </c>
      <c r="G47" s="106">
        <v>68</v>
      </c>
      <c r="H47" s="103">
        <v>2000</v>
      </c>
      <c r="I47" s="103">
        <v>0</v>
      </c>
      <c r="J47" s="107" t="s">
        <v>188</v>
      </c>
      <c r="K47" s="108">
        <v>0.33848899999999998</v>
      </c>
      <c r="L47" s="103">
        <v>1</v>
      </c>
      <c r="M47" s="109" t="s">
        <v>143</v>
      </c>
    </row>
    <row r="48" spans="1:13" outlineLevel="1" x14ac:dyDescent="0.3">
      <c r="A48" s="103" t="s">
        <v>247</v>
      </c>
      <c r="B48" s="104" t="s">
        <v>507</v>
      </c>
      <c r="C48" s="105" t="s">
        <v>508</v>
      </c>
      <c r="D48" s="105" t="s">
        <v>509</v>
      </c>
      <c r="E48" s="103" t="s">
        <v>378</v>
      </c>
      <c r="F48" s="103" t="s">
        <v>154</v>
      </c>
      <c r="G48" s="106">
        <v>65</v>
      </c>
      <c r="H48" s="103">
        <v>100</v>
      </c>
      <c r="I48" s="103">
        <v>0</v>
      </c>
      <c r="J48" s="107" t="s">
        <v>185</v>
      </c>
      <c r="K48" s="108">
        <v>0.31715900000000002</v>
      </c>
      <c r="L48" s="103">
        <v>1</v>
      </c>
      <c r="M48" s="109" t="s">
        <v>143</v>
      </c>
    </row>
    <row r="49" spans="1:13" outlineLevel="1" x14ac:dyDescent="0.3">
      <c r="A49" s="103" t="s">
        <v>250</v>
      </c>
      <c r="B49" s="104" t="s">
        <v>510</v>
      </c>
      <c r="C49" s="105" t="s">
        <v>511</v>
      </c>
      <c r="D49" s="105" t="s">
        <v>512</v>
      </c>
      <c r="E49" s="103" t="s">
        <v>378</v>
      </c>
      <c r="F49" s="103" t="s">
        <v>158</v>
      </c>
      <c r="G49" s="106">
        <v>75</v>
      </c>
      <c r="H49" s="103">
        <v>100</v>
      </c>
      <c r="I49" s="103">
        <v>0</v>
      </c>
      <c r="J49" s="107" t="s">
        <v>201</v>
      </c>
      <c r="K49" s="108">
        <v>0.20949100000000001</v>
      </c>
      <c r="L49" s="103">
        <v>1</v>
      </c>
      <c r="M49" s="109" t="s">
        <v>143</v>
      </c>
    </row>
    <row r="50" spans="1:13" x14ac:dyDescent="0.3">
      <c r="A50" s="96" t="s">
        <v>274</v>
      </c>
      <c r="B50" s="97" t="s">
        <v>513</v>
      </c>
      <c r="C50" s="98" t="s">
        <v>514</v>
      </c>
      <c r="D50" s="98" t="s">
        <v>515</v>
      </c>
      <c r="E50" s="96" t="s">
        <v>143</v>
      </c>
      <c r="F50" s="96" t="s">
        <v>143</v>
      </c>
      <c r="G50" s="99">
        <v>104</v>
      </c>
      <c r="H50" s="96">
        <v>114.46355800000001</v>
      </c>
      <c r="I50" s="96">
        <v>3.8</v>
      </c>
      <c r="J50" s="100" t="s">
        <v>516</v>
      </c>
      <c r="K50" s="101">
        <v>414.10559599999999</v>
      </c>
      <c r="L50" s="96">
        <v>31</v>
      </c>
      <c r="M50" s="102" t="s">
        <v>143</v>
      </c>
    </row>
    <row r="51" spans="1:13" outlineLevel="1" x14ac:dyDescent="0.3">
      <c r="A51" s="103" t="s">
        <v>275</v>
      </c>
      <c r="B51" s="104" t="s">
        <v>517</v>
      </c>
      <c r="C51" s="105" t="s">
        <v>518</v>
      </c>
      <c r="D51" s="105" t="s">
        <v>255</v>
      </c>
      <c r="E51" s="103" t="s">
        <v>378</v>
      </c>
      <c r="F51" s="103" t="s">
        <v>154</v>
      </c>
      <c r="G51" s="106">
        <v>95</v>
      </c>
      <c r="H51" s="103">
        <v>100</v>
      </c>
      <c r="I51" s="103">
        <v>0</v>
      </c>
      <c r="J51" s="107" t="s">
        <v>177</v>
      </c>
      <c r="K51" s="108">
        <v>0.72709299999999999</v>
      </c>
      <c r="L51" s="103">
        <v>1</v>
      </c>
      <c r="M51" s="109" t="s">
        <v>143</v>
      </c>
    </row>
    <row r="52" spans="1:13" outlineLevel="1" x14ac:dyDescent="0.3">
      <c r="A52" s="103" t="s">
        <v>276</v>
      </c>
      <c r="B52" s="104" t="s">
        <v>519</v>
      </c>
      <c r="C52" s="105" t="s">
        <v>520</v>
      </c>
      <c r="D52" s="105" t="s">
        <v>521</v>
      </c>
      <c r="E52" s="103" t="s">
        <v>378</v>
      </c>
      <c r="F52" s="103" t="s">
        <v>187</v>
      </c>
      <c r="G52" s="106">
        <v>99</v>
      </c>
      <c r="H52" s="103">
        <v>100</v>
      </c>
      <c r="I52" s="103">
        <v>0</v>
      </c>
      <c r="J52" s="107" t="s">
        <v>162</v>
      </c>
      <c r="K52" s="108">
        <v>0.98544399999999999</v>
      </c>
      <c r="L52" s="103">
        <v>1</v>
      </c>
      <c r="M52" s="109" t="s">
        <v>143</v>
      </c>
    </row>
    <row r="53" spans="1:13" outlineLevel="1" x14ac:dyDescent="0.3">
      <c r="A53" s="103" t="s">
        <v>277</v>
      </c>
      <c r="B53" s="104" t="s">
        <v>522</v>
      </c>
      <c r="C53" s="105" t="s">
        <v>523</v>
      </c>
      <c r="D53" s="105" t="s">
        <v>524</v>
      </c>
      <c r="E53" s="103" t="s">
        <v>378</v>
      </c>
      <c r="F53" s="103" t="s">
        <v>171</v>
      </c>
      <c r="G53" s="106">
        <v>68</v>
      </c>
      <c r="H53" s="103">
        <v>100</v>
      </c>
      <c r="I53" s="103">
        <v>0</v>
      </c>
      <c r="J53" s="107" t="s">
        <v>157</v>
      </c>
      <c r="K53" s="108">
        <v>0.28411900000000001</v>
      </c>
      <c r="L53" s="103">
        <v>1</v>
      </c>
      <c r="M53" s="109" t="s">
        <v>143</v>
      </c>
    </row>
    <row r="54" spans="1:13" outlineLevel="1" x14ac:dyDescent="0.3">
      <c r="A54" s="103" t="s">
        <v>278</v>
      </c>
      <c r="B54" s="104" t="s">
        <v>525</v>
      </c>
      <c r="C54" s="105" t="s">
        <v>526</v>
      </c>
      <c r="D54" s="105" t="s">
        <v>527</v>
      </c>
      <c r="E54" s="103" t="s">
        <v>378</v>
      </c>
      <c r="F54" s="103" t="s">
        <v>160</v>
      </c>
      <c r="G54" s="106">
        <v>100</v>
      </c>
      <c r="H54" s="103">
        <v>100</v>
      </c>
      <c r="I54" s="103">
        <v>0</v>
      </c>
      <c r="J54" s="107" t="s">
        <v>528</v>
      </c>
      <c r="K54" s="108">
        <v>1.8666879999999999</v>
      </c>
      <c r="L54" s="103">
        <v>1</v>
      </c>
      <c r="M54" s="109" t="s">
        <v>143</v>
      </c>
    </row>
    <row r="55" spans="1:13" outlineLevel="1" x14ac:dyDescent="0.3">
      <c r="A55" s="103" t="s">
        <v>280</v>
      </c>
      <c r="B55" s="104" t="s">
        <v>529</v>
      </c>
      <c r="C55" s="105" t="s">
        <v>530</v>
      </c>
      <c r="D55" s="105" t="s">
        <v>531</v>
      </c>
      <c r="E55" s="103" t="s">
        <v>378</v>
      </c>
      <c r="F55" s="103" t="s">
        <v>154</v>
      </c>
      <c r="G55" s="106">
        <v>95</v>
      </c>
      <c r="H55" s="103">
        <v>100</v>
      </c>
      <c r="I55" s="103">
        <v>0</v>
      </c>
      <c r="J55" s="107" t="s">
        <v>328</v>
      </c>
      <c r="K55" s="108">
        <v>0.76970000000000005</v>
      </c>
      <c r="L55" s="103">
        <v>1</v>
      </c>
      <c r="M55" s="109" t="s">
        <v>143</v>
      </c>
    </row>
    <row r="56" spans="1:13" outlineLevel="1" x14ac:dyDescent="0.3">
      <c r="A56" s="103" t="s">
        <v>281</v>
      </c>
      <c r="B56" s="104" t="s">
        <v>532</v>
      </c>
      <c r="C56" s="105" t="s">
        <v>533</v>
      </c>
      <c r="D56" s="105" t="s">
        <v>534</v>
      </c>
      <c r="E56" s="103" t="s">
        <v>378</v>
      </c>
      <c r="F56" s="103" t="s">
        <v>161</v>
      </c>
      <c r="G56" s="106">
        <v>101</v>
      </c>
      <c r="H56" s="103">
        <v>100</v>
      </c>
      <c r="I56" s="103">
        <v>0</v>
      </c>
      <c r="J56" s="107" t="s">
        <v>535</v>
      </c>
      <c r="K56" s="108">
        <v>1.458593</v>
      </c>
      <c r="L56" s="103">
        <v>1</v>
      </c>
      <c r="M56" s="109" t="s">
        <v>143</v>
      </c>
    </row>
    <row r="57" spans="1:13" outlineLevel="1" x14ac:dyDescent="0.3">
      <c r="A57" s="103" t="s">
        <v>282</v>
      </c>
      <c r="B57" s="104" t="s">
        <v>536</v>
      </c>
      <c r="C57" s="105" t="s">
        <v>537</v>
      </c>
      <c r="D57" s="105" t="s">
        <v>538</v>
      </c>
      <c r="E57" s="103" t="s">
        <v>378</v>
      </c>
      <c r="F57" s="103" t="s">
        <v>189</v>
      </c>
      <c r="G57" s="106">
        <v>102</v>
      </c>
      <c r="H57" s="103">
        <v>100</v>
      </c>
      <c r="I57" s="103">
        <v>0</v>
      </c>
      <c r="J57" s="107" t="s">
        <v>206</v>
      </c>
      <c r="K57" s="108">
        <v>1.4729030000000001</v>
      </c>
      <c r="L57" s="103">
        <v>1</v>
      </c>
      <c r="M57" s="109" t="s">
        <v>143</v>
      </c>
    </row>
    <row r="58" spans="1:13" outlineLevel="1" x14ac:dyDescent="0.3">
      <c r="A58" s="103" t="s">
        <v>284</v>
      </c>
      <c r="B58" s="104" t="s">
        <v>539</v>
      </c>
      <c r="C58" s="105" t="s">
        <v>540</v>
      </c>
      <c r="D58" s="105" t="s">
        <v>541</v>
      </c>
      <c r="E58" s="103" t="s">
        <v>258</v>
      </c>
      <c r="F58" s="103" t="s">
        <v>317</v>
      </c>
      <c r="G58" s="106">
        <v>82</v>
      </c>
      <c r="H58" s="103">
        <v>5000</v>
      </c>
      <c r="I58" s="103">
        <v>0</v>
      </c>
      <c r="J58" s="107" t="s">
        <v>201</v>
      </c>
      <c r="K58" s="108">
        <v>0.21415200000000001</v>
      </c>
      <c r="L58" s="103">
        <v>1</v>
      </c>
      <c r="M58" s="109" t="s">
        <v>143</v>
      </c>
    </row>
    <row r="59" spans="1:13" outlineLevel="1" x14ac:dyDescent="0.3">
      <c r="A59" s="103" t="s">
        <v>285</v>
      </c>
      <c r="B59" s="104" t="s">
        <v>542</v>
      </c>
      <c r="C59" s="105" t="s">
        <v>543</v>
      </c>
      <c r="D59" s="105" t="s">
        <v>544</v>
      </c>
      <c r="E59" s="103" t="s">
        <v>378</v>
      </c>
      <c r="F59" s="103" t="s">
        <v>167</v>
      </c>
      <c r="G59" s="106">
        <v>58</v>
      </c>
      <c r="H59" s="103">
        <v>100</v>
      </c>
      <c r="I59" s="103">
        <v>0</v>
      </c>
      <c r="J59" s="107" t="s">
        <v>236</v>
      </c>
      <c r="K59" s="108">
        <v>1.097899</v>
      </c>
      <c r="L59" s="103">
        <v>1</v>
      </c>
      <c r="M59" s="109" t="s">
        <v>143</v>
      </c>
    </row>
    <row r="60" spans="1:13" outlineLevel="1" x14ac:dyDescent="0.3">
      <c r="A60" s="103" t="s">
        <v>286</v>
      </c>
      <c r="B60" s="104" t="s">
        <v>545</v>
      </c>
      <c r="C60" s="105" t="s">
        <v>546</v>
      </c>
      <c r="D60" s="105" t="s">
        <v>547</v>
      </c>
      <c r="E60" s="103" t="s">
        <v>378</v>
      </c>
      <c r="F60" s="103" t="s">
        <v>168</v>
      </c>
      <c r="G60" s="106">
        <v>59</v>
      </c>
      <c r="H60" s="103">
        <v>100</v>
      </c>
      <c r="I60" s="103">
        <v>0</v>
      </c>
      <c r="J60" s="107" t="s">
        <v>197</v>
      </c>
      <c r="K60" s="108">
        <v>0.353773</v>
      </c>
      <c r="L60" s="103">
        <v>1</v>
      </c>
      <c r="M60" s="109" t="s">
        <v>143</v>
      </c>
    </row>
    <row r="61" spans="1:13" outlineLevel="1" x14ac:dyDescent="0.3">
      <c r="A61" s="103" t="s">
        <v>287</v>
      </c>
      <c r="B61" s="104" t="s">
        <v>548</v>
      </c>
      <c r="C61" s="105" t="s">
        <v>549</v>
      </c>
      <c r="D61" s="105" t="s">
        <v>550</v>
      </c>
      <c r="E61" s="103" t="s">
        <v>378</v>
      </c>
      <c r="F61" s="103" t="s">
        <v>283</v>
      </c>
      <c r="G61" s="106">
        <v>62</v>
      </c>
      <c r="H61" s="103">
        <v>100</v>
      </c>
      <c r="I61" s="103">
        <v>0</v>
      </c>
      <c r="J61" s="107" t="s">
        <v>155</v>
      </c>
      <c r="K61" s="108">
        <v>0.20614499999999999</v>
      </c>
      <c r="L61" s="103">
        <v>1</v>
      </c>
      <c r="M61" s="109" t="s">
        <v>143</v>
      </c>
    </row>
    <row r="62" spans="1:13" outlineLevel="1" x14ac:dyDescent="0.3">
      <c r="A62" s="103" t="s">
        <v>288</v>
      </c>
      <c r="B62" s="104" t="s">
        <v>551</v>
      </c>
      <c r="C62" s="105" t="s">
        <v>552</v>
      </c>
      <c r="D62" s="105" t="s">
        <v>553</v>
      </c>
      <c r="E62" s="103" t="s">
        <v>175</v>
      </c>
      <c r="F62" s="103" t="s">
        <v>176</v>
      </c>
      <c r="G62" s="106">
        <v>104</v>
      </c>
      <c r="H62" s="103">
        <v>2000</v>
      </c>
      <c r="I62" s="103">
        <v>0</v>
      </c>
      <c r="J62" s="107" t="s">
        <v>554</v>
      </c>
      <c r="K62" s="108">
        <v>7.3188639999999996</v>
      </c>
      <c r="L62" s="103">
        <v>1</v>
      </c>
      <c r="M62" s="109" t="s">
        <v>143</v>
      </c>
    </row>
    <row r="63" spans="1:13" outlineLevel="1" x14ac:dyDescent="0.3">
      <c r="A63" s="103" t="s">
        <v>289</v>
      </c>
      <c r="B63" s="104" t="s">
        <v>555</v>
      </c>
      <c r="C63" s="105" t="s">
        <v>556</v>
      </c>
      <c r="D63" s="105" t="s">
        <v>557</v>
      </c>
      <c r="E63" s="103" t="s">
        <v>378</v>
      </c>
      <c r="F63" s="103" t="s">
        <v>558</v>
      </c>
      <c r="G63" s="106">
        <v>81</v>
      </c>
      <c r="H63" s="103">
        <v>100</v>
      </c>
      <c r="I63" s="103">
        <v>0</v>
      </c>
      <c r="J63" s="107" t="s">
        <v>190</v>
      </c>
      <c r="K63" s="108">
        <v>0.24885099999999999</v>
      </c>
      <c r="L63" s="103">
        <v>1</v>
      </c>
      <c r="M63" s="109" t="s">
        <v>143</v>
      </c>
    </row>
    <row r="64" spans="1:13" outlineLevel="1" x14ac:dyDescent="0.3">
      <c r="A64" s="103" t="s">
        <v>290</v>
      </c>
      <c r="B64" s="104" t="s">
        <v>559</v>
      </c>
      <c r="C64" s="105" t="s">
        <v>560</v>
      </c>
      <c r="D64" s="105" t="s">
        <v>561</v>
      </c>
      <c r="E64" s="103" t="s">
        <v>378</v>
      </c>
      <c r="F64" s="103" t="s">
        <v>558</v>
      </c>
      <c r="G64" s="106">
        <v>81</v>
      </c>
      <c r="H64" s="103">
        <v>100</v>
      </c>
      <c r="I64" s="103">
        <v>0</v>
      </c>
      <c r="J64" s="107" t="s">
        <v>201</v>
      </c>
      <c r="K64" s="108">
        <v>0.22723099999999999</v>
      </c>
      <c r="L64" s="103">
        <v>1</v>
      </c>
      <c r="M64" s="109" t="s">
        <v>143</v>
      </c>
    </row>
    <row r="65" spans="1:13" outlineLevel="1" x14ac:dyDescent="0.3">
      <c r="A65" s="103" t="s">
        <v>291</v>
      </c>
      <c r="B65" s="104" t="s">
        <v>562</v>
      </c>
      <c r="C65" s="105" t="s">
        <v>563</v>
      </c>
      <c r="D65" s="105" t="s">
        <v>564</v>
      </c>
      <c r="E65" s="103" t="s">
        <v>175</v>
      </c>
      <c r="F65" s="103" t="s">
        <v>270</v>
      </c>
      <c r="G65" s="106">
        <v>82</v>
      </c>
      <c r="H65" s="103">
        <v>2000</v>
      </c>
      <c r="I65" s="103">
        <v>0</v>
      </c>
      <c r="J65" s="107" t="s">
        <v>565</v>
      </c>
      <c r="K65" s="108">
        <v>1.3462419999999999</v>
      </c>
      <c r="L65" s="103">
        <v>1</v>
      </c>
      <c r="M65" s="109" t="s">
        <v>143</v>
      </c>
    </row>
    <row r="66" spans="1:13" outlineLevel="1" x14ac:dyDescent="0.3">
      <c r="A66" s="103" t="s">
        <v>292</v>
      </c>
      <c r="B66" s="104" t="s">
        <v>566</v>
      </c>
      <c r="C66" s="105" t="s">
        <v>567</v>
      </c>
      <c r="D66" s="105" t="s">
        <v>568</v>
      </c>
      <c r="E66" s="103" t="s">
        <v>258</v>
      </c>
      <c r="F66" s="103" t="s">
        <v>569</v>
      </c>
      <c r="G66" s="106">
        <v>99</v>
      </c>
      <c r="H66" s="103">
        <v>15000</v>
      </c>
      <c r="I66" s="103">
        <v>0</v>
      </c>
      <c r="J66" s="107" t="s">
        <v>570</v>
      </c>
      <c r="K66" s="108">
        <v>1.9288320000000001</v>
      </c>
      <c r="L66" s="103">
        <v>1</v>
      </c>
      <c r="M66" s="109" t="s">
        <v>143</v>
      </c>
    </row>
    <row r="67" spans="1:13" outlineLevel="1" x14ac:dyDescent="0.3">
      <c r="A67" s="103" t="s">
        <v>294</v>
      </c>
      <c r="B67" s="104" t="s">
        <v>571</v>
      </c>
      <c r="C67" s="105" t="s">
        <v>572</v>
      </c>
      <c r="D67" s="105" t="s">
        <v>573</v>
      </c>
      <c r="E67" s="103" t="s">
        <v>258</v>
      </c>
      <c r="F67" s="103" t="s">
        <v>268</v>
      </c>
      <c r="G67" s="106">
        <v>91</v>
      </c>
      <c r="H67" s="103">
        <v>20000</v>
      </c>
      <c r="I67" s="103">
        <v>0</v>
      </c>
      <c r="J67" s="107" t="s">
        <v>574</v>
      </c>
      <c r="K67" s="108">
        <v>2.5236299999999998</v>
      </c>
      <c r="L67" s="103">
        <v>1</v>
      </c>
      <c r="M67" s="109" t="s">
        <v>143</v>
      </c>
    </row>
    <row r="68" spans="1:13" outlineLevel="1" x14ac:dyDescent="0.3">
      <c r="A68" s="103" t="s">
        <v>295</v>
      </c>
      <c r="B68" s="104" t="s">
        <v>575</v>
      </c>
      <c r="C68" s="105" t="s">
        <v>576</v>
      </c>
      <c r="D68" s="105" t="s">
        <v>577</v>
      </c>
      <c r="E68" s="103" t="s">
        <v>378</v>
      </c>
      <c r="F68" s="103" t="s">
        <v>205</v>
      </c>
      <c r="G68" s="106">
        <v>97</v>
      </c>
      <c r="H68" s="103">
        <v>100</v>
      </c>
      <c r="I68" s="103">
        <v>0</v>
      </c>
      <c r="J68" s="107" t="s">
        <v>177</v>
      </c>
      <c r="K68" s="108">
        <v>0.72231199999999995</v>
      </c>
      <c r="L68" s="103">
        <v>1</v>
      </c>
      <c r="M68" s="109" t="s">
        <v>143</v>
      </c>
    </row>
    <row r="69" spans="1:13" outlineLevel="1" x14ac:dyDescent="0.3">
      <c r="A69" s="103" t="s">
        <v>296</v>
      </c>
      <c r="B69" s="104" t="s">
        <v>578</v>
      </c>
      <c r="C69" s="105" t="s">
        <v>579</v>
      </c>
      <c r="D69" s="105" t="s">
        <v>580</v>
      </c>
      <c r="E69" s="103" t="s">
        <v>219</v>
      </c>
      <c r="F69" s="103" t="s">
        <v>156</v>
      </c>
      <c r="G69" s="106">
        <v>52</v>
      </c>
      <c r="H69" s="103">
        <v>500</v>
      </c>
      <c r="I69" s="103">
        <v>0</v>
      </c>
      <c r="J69" s="107" t="s">
        <v>153</v>
      </c>
      <c r="K69" s="108">
        <v>1.5692000000000001E-2</v>
      </c>
      <c r="L69" s="103">
        <v>1</v>
      </c>
      <c r="M69" s="109" t="s">
        <v>143</v>
      </c>
    </row>
    <row r="70" spans="1:13" outlineLevel="1" x14ac:dyDescent="0.3">
      <c r="A70" s="103" t="s">
        <v>297</v>
      </c>
      <c r="B70" s="104" t="s">
        <v>581</v>
      </c>
      <c r="C70" s="105" t="s">
        <v>582</v>
      </c>
      <c r="D70" s="105" t="s">
        <v>583</v>
      </c>
      <c r="E70" s="103" t="s">
        <v>378</v>
      </c>
      <c r="F70" s="103" t="s">
        <v>154</v>
      </c>
      <c r="G70" s="106">
        <v>85</v>
      </c>
      <c r="H70" s="103">
        <v>100</v>
      </c>
      <c r="I70" s="103">
        <v>0</v>
      </c>
      <c r="J70" s="107" t="s">
        <v>192</v>
      </c>
      <c r="K70" s="108">
        <v>0.373085</v>
      </c>
      <c r="L70" s="103">
        <v>1</v>
      </c>
      <c r="M70" s="109" t="s">
        <v>143</v>
      </c>
    </row>
    <row r="71" spans="1:13" outlineLevel="1" x14ac:dyDescent="0.3">
      <c r="A71" s="103" t="s">
        <v>298</v>
      </c>
      <c r="B71" s="104" t="s">
        <v>584</v>
      </c>
      <c r="C71" s="105" t="s">
        <v>585</v>
      </c>
      <c r="D71" s="105" t="s">
        <v>586</v>
      </c>
      <c r="E71" s="103" t="s">
        <v>378</v>
      </c>
      <c r="F71" s="103" t="s">
        <v>279</v>
      </c>
      <c r="G71" s="106">
        <v>83</v>
      </c>
      <c r="H71" s="103">
        <v>100</v>
      </c>
      <c r="I71" s="103">
        <v>0</v>
      </c>
      <c r="J71" s="107" t="s">
        <v>174</v>
      </c>
      <c r="K71" s="108">
        <v>0.56686400000000003</v>
      </c>
      <c r="L71" s="103">
        <v>1</v>
      </c>
      <c r="M71" s="109" t="s">
        <v>143</v>
      </c>
    </row>
    <row r="72" spans="1:13" outlineLevel="1" x14ac:dyDescent="0.3">
      <c r="A72" s="103" t="s">
        <v>299</v>
      </c>
      <c r="B72" s="104" t="s">
        <v>587</v>
      </c>
      <c r="C72" s="105" t="s">
        <v>588</v>
      </c>
      <c r="D72" s="105" t="s">
        <v>589</v>
      </c>
      <c r="E72" s="103" t="s">
        <v>378</v>
      </c>
      <c r="F72" s="103" t="s">
        <v>283</v>
      </c>
      <c r="G72" s="106">
        <v>62</v>
      </c>
      <c r="H72" s="103">
        <v>100</v>
      </c>
      <c r="I72" s="103">
        <v>0</v>
      </c>
      <c r="J72" s="107" t="s">
        <v>172</v>
      </c>
      <c r="K72" s="108">
        <v>0.51800999999999997</v>
      </c>
      <c r="L72" s="103">
        <v>1</v>
      </c>
      <c r="M72" s="109" t="s">
        <v>143</v>
      </c>
    </row>
    <row r="73" spans="1:13" outlineLevel="1" x14ac:dyDescent="0.3">
      <c r="A73" s="103" t="s">
        <v>300</v>
      </c>
      <c r="B73" s="104" t="s">
        <v>590</v>
      </c>
      <c r="C73" s="105" t="s">
        <v>591</v>
      </c>
      <c r="D73" s="105" t="s">
        <v>592</v>
      </c>
      <c r="E73" s="103" t="s">
        <v>378</v>
      </c>
      <c r="F73" s="103" t="s">
        <v>187</v>
      </c>
      <c r="G73" s="106">
        <v>69</v>
      </c>
      <c r="H73" s="103">
        <v>100</v>
      </c>
      <c r="I73" s="103">
        <v>0</v>
      </c>
      <c r="J73" s="107" t="s">
        <v>310</v>
      </c>
      <c r="K73" s="108">
        <v>0.65630699999999997</v>
      </c>
      <c r="L73" s="103">
        <v>1</v>
      </c>
      <c r="M73" s="109" t="s">
        <v>143</v>
      </c>
    </row>
    <row r="74" spans="1:13" outlineLevel="1" x14ac:dyDescent="0.3">
      <c r="A74" s="103" t="s">
        <v>301</v>
      </c>
      <c r="B74" s="104" t="s">
        <v>593</v>
      </c>
      <c r="C74" s="105" t="s">
        <v>594</v>
      </c>
      <c r="D74" s="105" t="s">
        <v>595</v>
      </c>
      <c r="E74" s="103" t="s">
        <v>378</v>
      </c>
      <c r="F74" s="103" t="s">
        <v>154</v>
      </c>
      <c r="G74" s="106">
        <v>65</v>
      </c>
      <c r="H74" s="103">
        <v>100</v>
      </c>
      <c r="I74" s="103">
        <v>0</v>
      </c>
      <c r="J74" s="107" t="s">
        <v>159</v>
      </c>
      <c r="K74" s="108">
        <v>0.76541999999999999</v>
      </c>
      <c r="L74" s="103">
        <v>1</v>
      </c>
      <c r="M74" s="109" t="s">
        <v>143</v>
      </c>
    </row>
    <row r="75" spans="1:13" outlineLevel="1" x14ac:dyDescent="0.3">
      <c r="A75" s="103" t="s">
        <v>303</v>
      </c>
      <c r="B75" s="104" t="s">
        <v>596</v>
      </c>
      <c r="C75" s="105" t="s">
        <v>597</v>
      </c>
      <c r="D75" s="105" t="s">
        <v>598</v>
      </c>
      <c r="E75" s="103" t="s">
        <v>378</v>
      </c>
      <c r="F75" s="103" t="s">
        <v>189</v>
      </c>
      <c r="G75" s="106">
        <v>72</v>
      </c>
      <c r="H75" s="103">
        <v>100</v>
      </c>
      <c r="I75" s="103">
        <v>0</v>
      </c>
      <c r="J75" s="107" t="s">
        <v>599</v>
      </c>
      <c r="K75" s="108">
        <v>3.2875480000000001</v>
      </c>
      <c r="L75" s="103">
        <v>1</v>
      </c>
      <c r="M75" s="109" t="s">
        <v>143</v>
      </c>
    </row>
    <row r="76" spans="1:13" outlineLevel="1" x14ac:dyDescent="0.3">
      <c r="A76" s="103" t="s">
        <v>304</v>
      </c>
      <c r="B76" s="104" t="s">
        <v>600</v>
      </c>
      <c r="C76" s="105" t="s">
        <v>601</v>
      </c>
      <c r="D76" s="105" t="s">
        <v>602</v>
      </c>
      <c r="E76" s="103" t="s">
        <v>378</v>
      </c>
      <c r="F76" s="103" t="s">
        <v>161</v>
      </c>
      <c r="G76" s="106">
        <v>91</v>
      </c>
      <c r="H76" s="103">
        <v>100</v>
      </c>
      <c r="I76" s="103">
        <v>0</v>
      </c>
      <c r="J76" s="107" t="s">
        <v>193</v>
      </c>
      <c r="K76" s="108">
        <v>0.93903000000000003</v>
      </c>
      <c r="L76" s="103">
        <v>1</v>
      </c>
      <c r="M76" s="109" t="s">
        <v>143</v>
      </c>
    </row>
    <row r="77" spans="1:13" outlineLevel="1" x14ac:dyDescent="0.3">
      <c r="A77" s="103" t="s">
        <v>305</v>
      </c>
      <c r="B77" s="104" t="s">
        <v>603</v>
      </c>
      <c r="C77" s="105" t="s">
        <v>604</v>
      </c>
      <c r="D77" s="105" t="s">
        <v>605</v>
      </c>
      <c r="E77" s="103" t="s">
        <v>378</v>
      </c>
      <c r="F77" s="103" t="s">
        <v>154</v>
      </c>
      <c r="G77" s="106">
        <v>85</v>
      </c>
      <c r="H77" s="103">
        <v>100</v>
      </c>
      <c r="I77" s="103">
        <v>0</v>
      </c>
      <c r="J77" s="107" t="s">
        <v>265</v>
      </c>
      <c r="K77" s="108">
        <v>0.47300500000000001</v>
      </c>
      <c r="L77" s="103">
        <v>1</v>
      </c>
      <c r="M77" s="109" t="s">
        <v>143</v>
      </c>
    </row>
    <row r="78" spans="1:13" outlineLevel="1" x14ac:dyDescent="0.3">
      <c r="A78" s="103" t="s">
        <v>306</v>
      </c>
      <c r="B78" s="104" t="s">
        <v>606</v>
      </c>
      <c r="C78" s="105" t="s">
        <v>607</v>
      </c>
      <c r="D78" s="105" t="s">
        <v>608</v>
      </c>
      <c r="E78" s="103" t="s">
        <v>378</v>
      </c>
      <c r="F78" s="103" t="s">
        <v>186</v>
      </c>
      <c r="G78" s="106">
        <v>94</v>
      </c>
      <c r="H78" s="103">
        <v>100</v>
      </c>
      <c r="I78" s="103">
        <v>0</v>
      </c>
      <c r="J78" s="107" t="s">
        <v>609</v>
      </c>
      <c r="K78" s="108">
        <v>1.617499</v>
      </c>
      <c r="L78" s="103">
        <v>1</v>
      </c>
      <c r="M78" s="109" t="s">
        <v>143</v>
      </c>
    </row>
    <row r="79" spans="1:13" outlineLevel="1" x14ac:dyDescent="0.3">
      <c r="A79" s="103" t="s">
        <v>307</v>
      </c>
      <c r="B79" s="104" t="s">
        <v>610</v>
      </c>
      <c r="C79" s="105" t="s">
        <v>611</v>
      </c>
      <c r="D79" s="105" t="s">
        <v>612</v>
      </c>
      <c r="E79" s="103" t="s">
        <v>378</v>
      </c>
      <c r="F79" s="103" t="s">
        <v>171</v>
      </c>
      <c r="G79" s="106">
        <v>48</v>
      </c>
      <c r="H79" s="103">
        <v>100</v>
      </c>
      <c r="I79" s="103">
        <v>0</v>
      </c>
      <c r="J79" s="107" t="s">
        <v>238</v>
      </c>
      <c r="K79" s="108">
        <v>0.17540800000000001</v>
      </c>
      <c r="L79" s="103">
        <v>1</v>
      </c>
      <c r="M79" s="109" t="s">
        <v>143</v>
      </c>
    </row>
    <row r="80" spans="1:13" outlineLevel="1" x14ac:dyDescent="0.3">
      <c r="A80" s="103" t="s">
        <v>308</v>
      </c>
      <c r="B80" s="104" t="s">
        <v>613</v>
      </c>
      <c r="C80" s="105" t="s">
        <v>614</v>
      </c>
      <c r="D80" s="105" t="s">
        <v>615</v>
      </c>
      <c r="E80" s="103" t="s">
        <v>151</v>
      </c>
      <c r="F80" s="103" t="s">
        <v>169</v>
      </c>
      <c r="G80" s="106">
        <v>43</v>
      </c>
      <c r="H80" s="103">
        <v>500</v>
      </c>
      <c r="I80" s="103">
        <v>0</v>
      </c>
      <c r="J80" s="107" t="s">
        <v>153</v>
      </c>
      <c r="K80" s="108">
        <v>1.1003000000000001E-2</v>
      </c>
      <c r="L80" s="103">
        <v>1</v>
      </c>
      <c r="M80" s="109" t="s">
        <v>143</v>
      </c>
    </row>
    <row r="81" spans="1:13" outlineLevel="1" x14ac:dyDescent="0.3">
      <c r="A81" s="103" t="s">
        <v>309</v>
      </c>
      <c r="B81" s="104" t="s">
        <v>616</v>
      </c>
      <c r="C81" s="105" t="s">
        <v>617</v>
      </c>
      <c r="D81" s="105" t="s">
        <v>618</v>
      </c>
      <c r="E81" s="103" t="s">
        <v>378</v>
      </c>
      <c r="F81" s="103" t="s">
        <v>161</v>
      </c>
      <c r="G81" s="106">
        <v>51</v>
      </c>
      <c r="H81" s="103">
        <v>100</v>
      </c>
      <c r="I81" s="103">
        <v>0</v>
      </c>
      <c r="J81" s="107" t="s">
        <v>192</v>
      </c>
      <c r="K81" s="108">
        <v>0.201677</v>
      </c>
      <c r="L81" s="103">
        <v>1</v>
      </c>
      <c r="M81" s="109" t="s">
        <v>143</v>
      </c>
    </row>
    <row r="82" spans="1:13" x14ac:dyDescent="0.3">
      <c r="A82" s="96" t="s">
        <v>313</v>
      </c>
      <c r="B82" s="97" t="s">
        <v>619</v>
      </c>
      <c r="C82" s="98" t="s">
        <v>620</v>
      </c>
      <c r="D82" s="98" t="s">
        <v>621</v>
      </c>
      <c r="E82" s="96" t="s">
        <v>143</v>
      </c>
      <c r="F82" s="96" t="s">
        <v>143</v>
      </c>
      <c r="G82" s="99">
        <v>45</v>
      </c>
      <c r="H82" s="96">
        <v>4.9020149999999996</v>
      </c>
      <c r="I82" s="96">
        <v>5.9</v>
      </c>
      <c r="J82" s="100" t="s">
        <v>622</v>
      </c>
      <c r="K82" s="101">
        <v>20.399774000000001</v>
      </c>
      <c r="L82" s="96">
        <v>1</v>
      </c>
      <c r="M82" s="102" t="s">
        <v>143</v>
      </c>
    </row>
    <row r="83" spans="1:13" outlineLevel="1" x14ac:dyDescent="0.3">
      <c r="A83" s="103" t="s">
        <v>314</v>
      </c>
      <c r="B83" s="104" t="s">
        <v>623</v>
      </c>
      <c r="C83" s="105" t="s">
        <v>624</v>
      </c>
      <c r="D83" s="105" t="s">
        <v>625</v>
      </c>
      <c r="E83" s="103" t="s">
        <v>378</v>
      </c>
      <c r="F83" s="103" t="s">
        <v>154</v>
      </c>
      <c r="G83" s="106">
        <v>45</v>
      </c>
      <c r="H83" s="103">
        <v>100</v>
      </c>
      <c r="I83" s="103">
        <v>0</v>
      </c>
      <c r="J83" s="107" t="s">
        <v>266</v>
      </c>
      <c r="K83" s="108">
        <v>0.33016800000000002</v>
      </c>
      <c r="L83" s="103">
        <v>1</v>
      </c>
      <c r="M83" s="109" t="s">
        <v>143</v>
      </c>
    </row>
    <row r="84" spans="1:13" x14ac:dyDescent="0.3">
      <c r="A84" s="96" t="s">
        <v>319</v>
      </c>
      <c r="B84" s="97" t="s">
        <v>626</v>
      </c>
      <c r="C84" s="98" t="s">
        <v>627</v>
      </c>
      <c r="D84" s="98" t="s">
        <v>628</v>
      </c>
      <c r="E84" s="96" t="s">
        <v>143</v>
      </c>
      <c r="F84" s="96" t="s">
        <v>143</v>
      </c>
      <c r="G84" s="99">
        <v>58</v>
      </c>
      <c r="H84" s="96">
        <v>26.367438</v>
      </c>
      <c r="I84" s="96">
        <v>5.7</v>
      </c>
      <c r="J84" s="100" t="s">
        <v>629</v>
      </c>
      <c r="K84" s="101">
        <v>26.547896000000001</v>
      </c>
      <c r="L84" s="96">
        <v>3</v>
      </c>
      <c r="M84" s="102" t="s">
        <v>143</v>
      </c>
    </row>
    <row r="85" spans="1:13" outlineLevel="1" x14ac:dyDescent="0.3">
      <c r="A85" s="103" t="s">
        <v>320</v>
      </c>
      <c r="B85" s="104" t="s">
        <v>630</v>
      </c>
      <c r="C85" s="105" t="s">
        <v>631</v>
      </c>
      <c r="D85" s="105" t="s">
        <v>632</v>
      </c>
      <c r="E85" s="103" t="s">
        <v>378</v>
      </c>
      <c r="F85" s="103" t="s">
        <v>171</v>
      </c>
      <c r="G85" s="106">
        <v>53</v>
      </c>
      <c r="H85" s="103">
        <v>100</v>
      </c>
      <c r="I85" s="103">
        <v>0</v>
      </c>
      <c r="J85" s="107" t="s">
        <v>257</v>
      </c>
      <c r="K85" s="108">
        <v>0.208313</v>
      </c>
      <c r="L85" s="103">
        <v>1</v>
      </c>
      <c r="M85" s="109" t="s">
        <v>143</v>
      </c>
    </row>
    <row r="86" spans="1:13" outlineLevel="1" x14ac:dyDescent="0.3">
      <c r="A86" s="103" t="s">
        <v>321</v>
      </c>
      <c r="B86" s="104" t="s">
        <v>633</v>
      </c>
      <c r="C86" s="105" t="s">
        <v>634</v>
      </c>
      <c r="D86" s="105" t="s">
        <v>635</v>
      </c>
      <c r="E86" s="103" t="s">
        <v>219</v>
      </c>
      <c r="F86" s="103" t="s">
        <v>169</v>
      </c>
      <c r="G86" s="106">
        <v>0</v>
      </c>
      <c r="H86" s="103">
        <v>500</v>
      </c>
      <c r="I86" s="103">
        <v>0</v>
      </c>
      <c r="J86" s="107" t="s">
        <v>170</v>
      </c>
      <c r="K86" s="108">
        <v>3.5300000000000002E-3</v>
      </c>
      <c r="L86" s="103">
        <v>1</v>
      </c>
      <c r="M86" s="109" t="s">
        <v>143</v>
      </c>
    </row>
    <row r="87" spans="1:13" outlineLevel="1" x14ac:dyDescent="0.3">
      <c r="A87" s="103" t="s">
        <v>331</v>
      </c>
      <c r="B87" s="104" t="s">
        <v>636</v>
      </c>
      <c r="C87" s="105" t="s">
        <v>637</v>
      </c>
      <c r="D87" s="105" t="s">
        <v>638</v>
      </c>
      <c r="E87" s="103" t="s">
        <v>378</v>
      </c>
      <c r="F87" s="103" t="s">
        <v>180</v>
      </c>
      <c r="G87" s="106">
        <v>58</v>
      </c>
      <c r="H87" s="103">
        <v>100</v>
      </c>
      <c r="I87" s="103">
        <v>0</v>
      </c>
      <c r="J87" s="107" t="s">
        <v>201</v>
      </c>
      <c r="K87" s="108">
        <v>0.14879800000000001</v>
      </c>
      <c r="L87" s="103">
        <v>1</v>
      </c>
      <c r="M87" s="109" t="s">
        <v>143</v>
      </c>
    </row>
    <row r="88" spans="1:13" x14ac:dyDescent="0.3">
      <c r="A88" s="96" t="s">
        <v>322</v>
      </c>
      <c r="B88" s="97" t="s">
        <v>639</v>
      </c>
      <c r="C88" s="98" t="s">
        <v>640</v>
      </c>
      <c r="D88" s="98" t="s">
        <v>641</v>
      </c>
      <c r="E88" s="96" t="s">
        <v>143</v>
      </c>
      <c r="F88" s="96" t="s">
        <v>143</v>
      </c>
      <c r="G88" s="99">
        <v>46</v>
      </c>
      <c r="H88" s="96">
        <v>39.428691000000001</v>
      </c>
      <c r="I88" s="96">
        <v>5.3</v>
      </c>
      <c r="J88" s="100" t="s">
        <v>642</v>
      </c>
      <c r="K88" s="101">
        <v>25.362241999999998</v>
      </c>
      <c r="L88" s="96">
        <v>2</v>
      </c>
      <c r="M88" s="102" t="s">
        <v>143</v>
      </c>
    </row>
    <row r="89" spans="1:13" outlineLevel="1" x14ac:dyDescent="0.3">
      <c r="A89" s="103" t="s">
        <v>323</v>
      </c>
      <c r="B89" s="104" t="s">
        <v>643</v>
      </c>
      <c r="C89" s="105" t="s">
        <v>644</v>
      </c>
      <c r="D89" s="105" t="s">
        <v>645</v>
      </c>
      <c r="E89" s="103" t="s">
        <v>219</v>
      </c>
      <c r="F89" s="103" t="s">
        <v>156</v>
      </c>
      <c r="G89" s="106">
        <v>46</v>
      </c>
      <c r="H89" s="103">
        <v>500</v>
      </c>
      <c r="I89" s="103">
        <v>0</v>
      </c>
      <c r="J89" s="107" t="s">
        <v>153</v>
      </c>
      <c r="K89" s="108">
        <v>1.324E-2</v>
      </c>
      <c r="L89" s="103">
        <v>1</v>
      </c>
      <c r="M89" s="109" t="s">
        <v>143</v>
      </c>
    </row>
    <row r="90" spans="1:13" outlineLevel="1" x14ac:dyDescent="0.3">
      <c r="A90" s="103" t="s">
        <v>324</v>
      </c>
      <c r="B90" s="104" t="s">
        <v>646</v>
      </c>
      <c r="C90" s="105" t="s">
        <v>647</v>
      </c>
      <c r="D90" s="105" t="s">
        <v>648</v>
      </c>
      <c r="E90" s="103" t="s">
        <v>219</v>
      </c>
      <c r="F90" s="103" t="s">
        <v>152</v>
      </c>
      <c r="G90" s="106">
        <v>22</v>
      </c>
      <c r="H90" s="103">
        <v>500</v>
      </c>
      <c r="I90" s="103">
        <v>0</v>
      </c>
      <c r="J90" s="107" t="s">
        <v>170</v>
      </c>
      <c r="K90" s="108">
        <v>1.9325999999999999E-2</v>
      </c>
      <c r="L90" s="103">
        <v>1</v>
      </c>
      <c r="M90" s="109" t="s">
        <v>143</v>
      </c>
    </row>
    <row r="91" spans="1:13" x14ac:dyDescent="0.3">
      <c r="A91" s="96" t="s">
        <v>649</v>
      </c>
      <c r="B91" s="97" t="s">
        <v>650</v>
      </c>
      <c r="C91" s="98" t="s">
        <v>651</v>
      </c>
      <c r="D91" s="98" t="s">
        <v>652</v>
      </c>
      <c r="E91" s="96" t="s">
        <v>143</v>
      </c>
      <c r="F91" s="96" t="s">
        <v>143</v>
      </c>
      <c r="G91" s="99">
        <v>5</v>
      </c>
      <c r="H91" s="96">
        <v>52.240761999999997</v>
      </c>
      <c r="I91" s="96">
        <v>4.9000000000000004</v>
      </c>
      <c r="J91" s="100" t="s">
        <v>653</v>
      </c>
      <c r="K91" s="101">
        <v>9.5710700000000006</v>
      </c>
      <c r="L91" s="96">
        <v>1</v>
      </c>
      <c r="M91" s="102" t="s">
        <v>143</v>
      </c>
    </row>
    <row r="92" spans="1:13" outlineLevel="1" x14ac:dyDescent="0.3">
      <c r="A92" s="103" t="s">
        <v>654</v>
      </c>
      <c r="B92" s="104" t="s">
        <v>655</v>
      </c>
      <c r="C92" s="105" t="s">
        <v>656</v>
      </c>
      <c r="D92" s="105" t="s">
        <v>657</v>
      </c>
      <c r="E92" s="103" t="s">
        <v>219</v>
      </c>
      <c r="F92" s="103" t="s">
        <v>181</v>
      </c>
      <c r="G92" s="106">
        <v>5</v>
      </c>
      <c r="H92" s="103">
        <v>500</v>
      </c>
      <c r="I92" s="103">
        <v>0</v>
      </c>
      <c r="J92" s="107" t="s">
        <v>196</v>
      </c>
      <c r="K92" s="108">
        <v>1.0142E-2</v>
      </c>
      <c r="L92" s="103">
        <v>1</v>
      </c>
      <c r="M92" s="109" t="s">
        <v>143</v>
      </c>
    </row>
    <row r="93" spans="1:13" x14ac:dyDescent="0.3">
      <c r="A93" s="96" t="s">
        <v>658</v>
      </c>
      <c r="B93" s="97" t="s">
        <v>659</v>
      </c>
      <c r="C93" s="98" t="s">
        <v>302</v>
      </c>
      <c r="D93" s="98" t="s">
        <v>660</v>
      </c>
      <c r="E93" s="96" t="s">
        <v>143</v>
      </c>
      <c r="F93" s="96" t="s">
        <v>143</v>
      </c>
      <c r="G93" s="99">
        <v>101</v>
      </c>
      <c r="H93" s="96">
        <v>275.382497</v>
      </c>
      <c r="I93" s="96">
        <v>2.7</v>
      </c>
      <c r="J93" s="100" t="s">
        <v>661</v>
      </c>
      <c r="K93" s="101">
        <v>492.406023</v>
      </c>
      <c r="L93" s="96">
        <v>76</v>
      </c>
      <c r="M93" s="102" t="s">
        <v>143</v>
      </c>
    </row>
    <row r="94" spans="1:13" outlineLevel="1" x14ac:dyDescent="0.3">
      <c r="A94" s="103" t="s">
        <v>662</v>
      </c>
      <c r="B94" s="104" t="s">
        <v>663</v>
      </c>
      <c r="C94" s="105" t="s">
        <v>664</v>
      </c>
      <c r="D94" s="105" t="s">
        <v>665</v>
      </c>
      <c r="E94" s="103" t="s">
        <v>219</v>
      </c>
      <c r="F94" s="103" t="s">
        <v>169</v>
      </c>
      <c r="G94" s="106">
        <v>27</v>
      </c>
      <c r="H94" s="103">
        <v>500</v>
      </c>
      <c r="I94" s="103">
        <v>0</v>
      </c>
      <c r="J94" s="107" t="s">
        <v>153</v>
      </c>
      <c r="K94" s="108">
        <v>9.188E-3</v>
      </c>
      <c r="L94" s="103">
        <v>1</v>
      </c>
      <c r="M94" s="109" t="s">
        <v>143</v>
      </c>
    </row>
    <row r="95" spans="1:13" outlineLevel="1" x14ac:dyDescent="0.3">
      <c r="A95" s="103" t="s">
        <v>666</v>
      </c>
      <c r="B95" s="104" t="s">
        <v>667</v>
      </c>
      <c r="C95" s="105" t="s">
        <v>668</v>
      </c>
      <c r="D95" s="105" t="s">
        <v>669</v>
      </c>
      <c r="E95" s="103" t="s">
        <v>378</v>
      </c>
      <c r="F95" s="103" t="s">
        <v>161</v>
      </c>
      <c r="G95" s="106">
        <v>51</v>
      </c>
      <c r="H95" s="103">
        <v>100</v>
      </c>
      <c r="I95" s="103">
        <v>0</v>
      </c>
      <c r="J95" s="107" t="s">
        <v>238</v>
      </c>
      <c r="K95" s="108">
        <v>0.179699</v>
      </c>
      <c r="L95" s="103">
        <v>1</v>
      </c>
      <c r="M95" s="109" t="s">
        <v>143</v>
      </c>
    </row>
    <row r="96" spans="1:13" outlineLevel="1" x14ac:dyDescent="0.3">
      <c r="A96" s="103" t="s">
        <v>670</v>
      </c>
      <c r="B96" s="104" t="s">
        <v>671</v>
      </c>
      <c r="C96" s="105" t="s">
        <v>672</v>
      </c>
      <c r="D96" s="105" t="s">
        <v>673</v>
      </c>
      <c r="E96" s="103" t="s">
        <v>151</v>
      </c>
      <c r="F96" s="103" t="s">
        <v>181</v>
      </c>
      <c r="G96" s="106">
        <v>47</v>
      </c>
      <c r="H96" s="103">
        <v>500</v>
      </c>
      <c r="I96" s="103">
        <v>0</v>
      </c>
      <c r="J96" s="107" t="s">
        <v>170</v>
      </c>
      <c r="K96" s="108">
        <v>2.7081000000000001E-2</v>
      </c>
      <c r="L96" s="103">
        <v>1</v>
      </c>
      <c r="M96" s="109" t="s">
        <v>143</v>
      </c>
    </row>
    <row r="97" spans="1:13" outlineLevel="1" x14ac:dyDescent="0.3">
      <c r="A97" s="103" t="s">
        <v>674</v>
      </c>
      <c r="B97" s="104" t="s">
        <v>675</v>
      </c>
      <c r="C97" s="105" t="s">
        <v>676</v>
      </c>
      <c r="D97" s="105" t="s">
        <v>677</v>
      </c>
      <c r="E97" s="103" t="s">
        <v>378</v>
      </c>
      <c r="F97" s="103" t="s">
        <v>171</v>
      </c>
      <c r="G97" s="106">
        <v>68</v>
      </c>
      <c r="H97" s="103">
        <v>100</v>
      </c>
      <c r="I97" s="103">
        <v>0</v>
      </c>
      <c r="J97" s="107" t="s">
        <v>678</v>
      </c>
      <c r="K97" s="108">
        <v>1.1609719999999999</v>
      </c>
      <c r="L97" s="103">
        <v>1</v>
      </c>
      <c r="M97" s="109" t="s">
        <v>143</v>
      </c>
    </row>
    <row r="98" spans="1:13" outlineLevel="1" x14ac:dyDescent="0.3">
      <c r="A98" s="103" t="s">
        <v>679</v>
      </c>
      <c r="B98" s="104" t="s">
        <v>680</v>
      </c>
      <c r="C98" s="105" t="s">
        <v>681</v>
      </c>
      <c r="D98" s="105" t="s">
        <v>682</v>
      </c>
      <c r="E98" s="103" t="s">
        <v>378</v>
      </c>
      <c r="F98" s="103" t="s">
        <v>279</v>
      </c>
      <c r="G98" s="106">
        <v>43</v>
      </c>
      <c r="H98" s="103">
        <v>100</v>
      </c>
      <c r="I98" s="103">
        <v>0</v>
      </c>
      <c r="J98" s="107" t="s">
        <v>188</v>
      </c>
      <c r="K98" s="108">
        <v>0.221938</v>
      </c>
      <c r="L98" s="103">
        <v>1</v>
      </c>
      <c r="M98" s="109" t="s">
        <v>143</v>
      </c>
    </row>
    <row r="99" spans="1:13" outlineLevel="1" x14ac:dyDescent="0.3">
      <c r="A99" s="103" t="s">
        <v>683</v>
      </c>
      <c r="B99" s="104" t="s">
        <v>684</v>
      </c>
      <c r="C99" s="105" t="s">
        <v>685</v>
      </c>
      <c r="D99" s="105" t="s">
        <v>686</v>
      </c>
      <c r="E99" s="103" t="s">
        <v>258</v>
      </c>
      <c r="F99" s="103" t="s">
        <v>687</v>
      </c>
      <c r="G99" s="106">
        <v>101</v>
      </c>
      <c r="H99" s="103">
        <v>15000</v>
      </c>
      <c r="I99" s="103">
        <v>0</v>
      </c>
      <c r="J99" s="107" t="s">
        <v>688</v>
      </c>
      <c r="K99" s="108">
        <v>1.5526850000000001</v>
      </c>
      <c r="L99" s="103">
        <v>1</v>
      </c>
      <c r="M99" s="109" t="s">
        <v>143</v>
      </c>
    </row>
    <row r="100" spans="1:13" outlineLevel="1" x14ac:dyDescent="0.3">
      <c r="A100" s="103" t="s">
        <v>689</v>
      </c>
      <c r="B100" s="104" t="s">
        <v>690</v>
      </c>
      <c r="C100" s="105" t="s">
        <v>691</v>
      </c>
      <c r="D100" s="105" t="s">
        <v>692</v>
      </c>
      <c r="E100" s="103" t="s">
        <v>258</v>
      </c>
      <c r="F100" s="103" t="s">
        <v>693</v>
      </c>
      <c r="G100" s="106">
        <v>80</v>
      </c>
      <c r="H100" s="103">
        <v>10000</v>
      </c>
      <c r="I100" s="103">
        <v>0</v>
      </c>
      <c r="J100" s="107" t="s">
        <v>166</v>
      </c>
      <c r="K100" s="108">
        <v>0.81124499999999999</v>
      </c>
      <c r="L100" s="103">
        <v>1</v>
      </c>
      <c r="M100" s="109" t="s">
        <v>143</v>
      </c>
    </row>
    <row r="101" spans="1:13" outlineLevel="1" x14ac:dyDescent="0.3">
      <c r="A101" s="103" t="s">
        <v>694</v>
      </c>
      <c r="B101" s="104" t="s">
        <v>695</v>
      </c>
      <c r="C101" s="105" t="s">
        <v>696</v>
      </c>
      <c r="D101" s="105" t="s">
        <v>697</v>
      </c>
      <c r="E101" s="103" t="s">
        <v>378</v>
      </c>
      <c r="F101" s="103" t="s">
        <v>173</v>
      </c>
      <c r="G101" s="106">
        <v>97</v>
      </c>
      <c r="H101" s="103">
        <v>100</v>
      </c>
      <c r="I101" s="103">
        <v>0</v>
      </c>
      <c r="J101" s="107" t="s">
        <v>177</v>
      </c>
      <c r="K101" s="108">
        <v>0.74840600000000002</v>
      </c>
      <c r="L101" s="103">
        <v>1</v>
      </c>
      <c r="M101" s="109" t="s">
        <v>143</v>
      </c>
    </row>
    <row r="102" spans="1:13" outlineLevel="1" x14ac:dyDescent="0.3">
      <c r="A102" s="103" t="s">
        <v>698</v>
      </c>
      <c r="B102" s="104" t="s">
        <v>699</v>
      </c>
      <c r="C102" s="105" t="s">
        <v>700</v>
      </c>
      <c r="D102" s="105" t="s">
        <v>701</v>
      </c>
      <c r="E102" s="103" t="s">
        <v>378</v>
      </c>
      <c r="F102" s="103" t="s">
        <v>161</v>
      </c>
      <c r="G102" s="106">
        <v>101</v>
      </c>
      <c r="H102" s="103">
        <v>100</v>
      </c>
      <c r="I102" s="103">
        <v>0</v>
      </c>
      <c r="J102" s="107" t="s">
        <v>702</v>
      </c>
      <c r="K102" s="108">
        <v>2.8911190000000002</v>
      </c>
      <c r="L102" s="103">
        <v>1</v>
      </c>
      <c r="M102" s="109" t="s">
        <v>143</v>
      </c>
    </row>
    <row r="103" spans="1:13" outlineLevel="1" x14ac:dyDescent="0.3">
      <c r="A103" s="103" t="s">
        <v>703</v>
      </c>
      <c r="B103" s="104" t="s">
        <v>704</v>
      </c>
      <c r="C103" s="105" t="s">
        <v>705</v>
      </c>
      <c r="D103" s="105" t="s">
        <v>706</v>
      </c>
      <c r="E103" s="103" t="s">
        <v>378</v>
      </c>
      <c r="F103" s="103" t="s">
        <v>161</v>
      </c>
      <c r="G103" s="106">
        <v>91</v>
      </c>
      <c r="H103" s="103">
        <v>100</v>
      </c>
      <c r="I103" s="103">
        <v>0</v>
      </c>
      <c r="J103" s="107" t="s">
        <v>238</v>
      </c>
      <c r="K103" s="108">
        <v>0.32067699999999999</v>
      </c>
      <c r="L103" s="103">
        <v>1</v>
      </c>
      <c r="M103" s="109" t="s">
        <v>143</v>
      </c>
    </row>
    <row r="104" spans="1:13" outlineLevel="1" x14ac:dyDescent="0.3">
      <c r="A104" s="103" t="s">
        <v>707</v>
      </c>
      <c r="B104" s="104" t="s">
        <v>708</v>
      </c>
      <c r="C104" s="105" t="s">
        <v>709</v>
      </c>
      <c r="D104" s="105" t="s">
        <v>710</v>
      </c>
      <c r="E104" s="103" t="s">
        <v>378</v>
      </c>
      <c r="F104" s="103" t="s">
        <v>205</v>
      </c>
      <c r="G104" s="106">
        <v>97</v>
      </c>
      <c r="H104" s="103">
        <v>100</v>
      </c>
      <c r="I104" s="103">
        <v>0</v>
      </c>
      <c r="J104" s="107" t="s">
        <v>251</v>
      </c>
      <c r="K104" s="108">
        <v>1.1060749999999999</v>
      </c>
      <c r="L104" s="103">
        <v>1</v>
      </c>
      <c r="M104" s="109" t="s">
        <v>143</v>
      </c>
    </row>
    <row r="105" spans="1:13" outlineLevel="1" x14ac:dyDescent="0.3">
      <c r="A105" s="103" t="s">
        <v>711</v>
      </c>
      <c r="B105" s="104" t="s">
        <v>712</v>
      </c>
      <c r="C105" s="105" t="s">
        <v>713</v>
      </c>
      <c r="D105" s="105" t="s">
        <v>714</v>
      </c>
      <c r="E105" s="103" t="s">
        <v>378</v>
      </c>
      <c r="F105" s="103" t="s">
        <v>283</v>
      </c>
      <c r="G105" s="106">
        <v>82</v>
      </c>
      <c r="H105" s="103">
        <v>100</v>
      </c>
      <c r="I105" s="103">
        <v>0</v>
      </c>
      <c r="J105" s="107" t="s">
        <v>201</v>
      </c>
      <c r="K105" s="108">
        <v>0.225961</v>
      </c>
      <c r="L105" s="103">
        <v>1</v>
      </c>
      <c r="M105" s="109" t="s">
        <v>143</v>
      </c>
    </row>
    <row r="106" spans="1:13" outlineLevel="1" x14ac:dyDescent="0.3">
      <c r="A106" s="103" t="s">
        <v>715</v>
      </c>
      <c r="B106" s="104" t="s">
        <v>716</v>
      </c>
      <c r="C106" s="105" t="s">
        <v>717</v>
      </c>
      <c r="D106" s="105" t="s">
        <v>718</v>
      </c>
      <c r="E106" s="103" t="s">
        <v>175</v>
      </c>
      <c r="F106" s="103" t="s">
        <v>506</v>
      </c>
      <c r="G106" s="106">
        <v>88</v>
      </c>
      <c r="H106" s="103">
        <v>2000</v>
      </c>
      <c r="I106" s="103">
        <v>0</v>
      </c>
      <c r="J106" s="107" t="s">
        <v>264</v>
      </c>
      <c r="K106" s="108">
        <v>1.2411099999999999</v>
      </c>
      <c r="L106" s="103">
        <v>1</v>
      </c>
      <c r="M106" s="109" t="s">
        <v>143</v>
      </c>
    </row>
    <row r="107" spans="1:13" outlineLevel="1" x14ac:dyDescent="0.3">
      <c r="A107" s="103" t="s">
        <v>719</v>
      </c>
      <c r="B107" s="104" t="s">
        <v>720</v>
      </c>
      <c r="C107" s="105" t="s">
        <v>721</v>
      </c>
      <c r="D107" s="105" t="s">
        <v>722</v>
      </c>
      <c r="E107" s="103" t="s">
        <v>378</v>
      </c>
      <c r="F107" s="103" t="s">
        <v>254</v>
      </c>
      <c r="G107" s="106">
        <v>76</v>
      </c>
      <c r="H107" s="103">
        <v>100</v>
      </c>
      <c r="I107" s="103">
        <v>0</v>
      </c>
      <c r="J107" s="107" t="s">
        <v>723</v>
      </c>
      <c r="K107" s="108">
        <v>3.6336940000000002</v>
      </c>
      <c r="L107" s="103">
        <v>1</v>
      </c>
      <c r="M107" s="109" t="s">
        <v>143</v>
      </c>
    </row>
    <row r="108" spans="1:13" outlineLevel="1" x14ac:dyDescent="0.3">
      <c r="A108" s="103" t="s">
        <v>724</v>
      </c>
      <c r="B108" s="104" t="s">
        <v>725</v>
      </c>
      <c r="C108" s="105" t="s">
        <v>726</v>
      </c>
      <c r="D108" s="105" t="s">
        <v>727</v>
      </c>
      <c r="E108" s="103" t="s">
        <v>378</v>
      </c>
      <c r="F108" s="103" t="s">
        <v>186</v>
      </c>
      <c r="G108" s="106">
        <v>74</v>
      </c>
      <c r="H108" s="103">
        <v>100</v>
      </c>
      <c r="I108" s="103">
        <v>0</v>
      </c>
      <c r="J108" s="107" t="s">
        <v>728</v>
      </c>
      <c r="K108" s="108">
        <v>3.2256149999999999</v>
      </c>
      <c r="L108" s="103">
        <v>1</v>
      </c>
      <c r="M108" s="109" t="s">
        <v>143</v>
      </c>
    </row>
    <row r="109" spans="1:13" outlineLevel="1" x14ac:dyDescent="0.3">
      <c r="A109" s="103" t="s">
        <v>729</v>
      </c>
      <c r="B109" s="104" t="s">
        <v>730</v>
      </c>
      <c r="C109" s="105" t="s">
        <v>731</v>
      </c>
      <c r="D109" s="105" t="s">
        <v>732</v>
      </c>
      <c r="E109" s="103" t="s">
        <v>378</v>
      </c>
      <c r="F109" s="103" t="s">
        <v>173</v>
      </c>
      <c r="G109" s="106">
        <v>67</v>
      </c>
      <c r="H109" s="103">
        <v>100</v>
      </c>
      <c r="I109" s="103">
        <v>0</v>
      </c>
      <c r="J109" s="107" t="s">
        <v>206</v>
      </c>
      <c r="K109" s="108">
        <v>0.98861399999999999</v>
      </c>
      <c r="L109" s="103">
        <v>1</v>
      </c>
      <c r="M109" s="109" t="s">
        <v>143</v>
      </c>
    </row>
    <row r="110" spans="1:13" outlineLevel="1" x14ac:dyDescent="0.3">
      <c r="A110" s="103" t="s">
        <v>733</v>
      </c>
      <c r="B110" s="104" t="s">
        <v>734</v>
      </c>
      <c r="C110" s="105" t="s">
        <v>735</v>
      </c>
      <c r="D110" s="105" t="s">
        <v>736</v>
      </c>
      <c r="E110" s="103" t="s">
        <v>378</v>
      </c>
      <c r="F110" s="103" t="s">
        <v>254</v>
      </c>
      <c r="G110" s="106">
        <v>76</v>
      </c>
      <c r="H110" s="103">
        <v>100</v>
      </c>
      <c r="I110" s="103">
        <v>0</v>
      </c>
      <c r="J110" s="107" t="s">
        <v>737</v>
      </c>
      <c r="K110" s="108">
        <v>6.9710089999999996</v>
      </c>
      <c r="L110" s="103">
        <v>1</v>
      </c>
      <c r="M110" s="109" t="s">
        <v>143</v>
      </c>
    </row>
    <row r="111" spans="1:13" outlineLevel="1" x14ac:dyDescent="0.3">
      <c r="A111" s="103" t="s">
        <v>738</v>
      </c>
      <c r="B111" s="104" t="s">
        <v>739</v>
      </c>
      <c r="C111" s="105" t="s">
        <v>740</v>
      </c>
      <c r="D111" s="105" t="s">
        <v>741</v>
      </c>
      <c r="E111" s="103" t="s">
        <v>378</v>
      </c>
      <c r="F111" s="103" t="s">
        <v>189</v>
      </c>
      <c r="G111" s="106">
        <v>72</v>
      </c>
      <c r="H111" s="103">
        <v>100</v>
      </c>
      <c r="I111" s="103">
        <v>0</v>
      </c>
      <c r="J111" s="107" t="s">
        <v>742</v>
      </c>
      <c r="K111" s="108">
        <v>0.87127500000000002</v>
      </c>
      <c r="L111" s="103">
        <v>1</v>
      </c>
      <c r="M111" s="109" t="s">
        <v>143</v>
      </c>
    </row>
    <row r="112" spans="1:13" outlineLevel="1" x14ac:dyDescent="0.3">
      <c r="A112" s="103" t="s">
        <v>743</v>
      </c>
      <c r="B112" s="104" t="s">
        <v>744</v>
      </c>
      <c r="C112" s="105" t="s">
        <v>745</v>
      </c>
      <c r="D112" s="105" t="s">
        <v>746</v>
      </c>
      <c r="E112" s="103" t="s">
        <v>378</v>
      </c>
      <c r="F112" s="103" t="s">
        <v>168</v>
      </c>
      <c r="G112" s="106">
        <v>64</v>
      </c>
      <c r="H112" s="103">
        <v>100</v>
      </c>
      <c r="I112" s="103">
        <v>0</v>
      </c>
      <c r="J112" s="107" t="s">
        <v>747</v>
      </c>
      <c r="K112" s="108">
        <v>0.839615</v>
      </c>
      <c r="L112" s="103">
        <v>1</v>
      </c>
      <c r="M112" s="109" t="s">
        <v>143</v>
      </c>
    </row>
    <row r="113" spans="1:13" outlineLevel="1" x14ac:dyDescent="0.3">
      <c r="A113" s="103" t="s">
        <v>748</v>
      </c>
      <c r="B113" s="104" t="s">
        <v>749</v>
      </c>
      <c r="C113" s="105" t="s">
        <v>750</v>
      </c>
      <c r="D113" s="105" t="s">
        <v>751</v>
      </c>
      <c r="E113" s="103" t="s">
        <v>378</v>
      </c>
      <c r="F113" s="103" t="s">
        <v>158</v>
      </c>
      <c r="G113" s="106">
        <v>55</v>
      </c>
      <c r="H113" s="103">
        <v>100</v>
      </c>
      <c r="I113" s="103">
        <v>0</v>
      </c>
      <c r="J113" s="107" t="s">
        <v>190</v>
      </c>
      <c r="K113" s="108">
        <v>0.143123</v>
      </c>
      <c r="L113" s="103">
        <v>1</v>
      </c>
      <c r="M113" s="109" t="s">
        <v>143</v>
      </c>
    </row>
    <row r="114" spans="1:13" outlineLevel="1" x14ac:dyDescent="0.3">
      <c r="A114" s="103" t="s">
        <v>752</v>
      </c>
      <c r="B114" s="104" t="s">
        <v>753</v>
      </c>
      <c r="C114" s="105" t="s">
        <v>754</v>
      </c>
      <c r="D114" s="105" t="s">
        <v>755</v>
      </c>
      <c r="E114" s="103" t="s">
        <v>378</v>
      </c>
      <c r="F114" s="103" t="s">
        <v>254</v>
      </c>
      <c r="G114" s="106">
        <v>56</v>
      </c>
      <c r="H114" s="103">
        <v>100</v>
      </c>
      <c r="I114" s="103">
        <v>0</v>
      </c>
      <c r="J114" s="107" t="s">
        <v>199</v>
      </c>
      <c r="K114" s="108">
        <v>0.32179099999999999</v>
      </c>
      <c r="L114" s="103">
        <v>1</v>
      </c>
      <c r="M114" s="109" t="s">
        <v>143</v>
      </c>
    </row>
    <row r="115" spans="1:13" outlineLevel="1" x14ac:dyDescent="0.3">
      <c r="A115" s="103" t="s">
        <v>756</v>
      </c>
      <c r="B115" s="104" t="s">
        <v>757</v>
      </c>
      <c r="C115" s="105" t="s">
        <v>758</v>
      </c>
      <c r="D115" s="105" t="s">
        <v>759</v>
      </c>
      <c r="E115" s="103" t="s">
        <v>378</v>
      </c>
      <c r="F115" s="103" t="s">
        <v>205</v>
      </c>
      <c r="G115" s="106">
        <v>77</v>
      </c>
      <c r="H115" s="103">
        <v>100</v>
      </c>
      <c r="I115" s="103">
        <v>0</v>
      </c>
      <c r="J115" s="107" t="s">
        <v>760</v>
      </c>
      <c r="K115" s="108">
        <v>1.9675400000000001</v>
      </c>
      <c r="L115" s="103">
        <v>1</v>
      </c>
      <c r="M115" s="109" t="s">
        <v>143</v>
      </c>
    </row>
    <row r="116" spans="1:13" outlineLevel="1" x14ac:dyDescent="0.3">
      <c r="A116" s="103" t="s">
        <v>761</v>
      </c>
      <c r="B116" s="104" t="s">
        <v>762</v>
      </c>
      <c r="C116" s="105" t="s">
        <v>763</v>
      </c>
      <c r="D116" s="105" t="s">
        <v>764</v>
      </c>
      <c r="E116" s="103" t="s">
        <v>378</v>
      </c>
      <c r="F116" s="103" t="s">
        <v>180</v>
      </c>
      <c r="G116" s="106">
        <v>53</v>
      </c>
      <c r="H116" s="103">
        <v>100</v>
      </c>
      <c r="I116" s="103">
        <v>0</v>
      </c>
      <c r="J116" s="107" t="s">
        <v>765</v>
      </c>
      <c r="K116" s="108">
        <v>0.71660999999999997</v>
      </c>
      <c r="L116" s="103">
        <v>1</v>
      </c>
      <c r="M116" s="109" t="s">
        <v>143</v>
      </c>
    </row>
    <row r="117" spans="1:13" outlineLevel="1" x14ac:dyDescent="0.3">
      <c r="A117" s="103" t="s">
        <v>766</v>
      </c>
      <c r="B117" s="104" t="s">
        <v>767</v>
      </c>
      <c r="C117" s="105" t="s">
        <v>768</v>
      </c>
      <c r="D117" s="105" t="s">
        <v>769</v>
      </c>
      <c r="E117" s="103" t="s">
        <v>175</v>
      </c>
      <c r="F117" s="103" t="s">
        <v>263</v>
      </c>
      <c r="G117" s="106">
        <v>101</v>
      </c>
      <c r="H117" s="103">
        <v>2000</v>
      </c>
      <c r="I117" s="103">
        <v>0</v>
      </c>
      <c r="J117" s="107" t="s">
        <v>262</v>
      </c>
      <c r="K117" s="108">
        <v>1.461471</v>
      </c>
      <c r="L117" s="103">
        <v>1</v>
      </c>
      <c r="M117" s="109" t="s">
        <v>143</v>
      </c>
    </row>
    <row r="118" spans="1:13" outlineLevel="1" x14ac:dyDescent="0.3">
      <c r="A118" s="103" t="s">
        <v>770</v>
      </c>
      <c r="B118" s="104" t="s">
        <v>771</v>
      </c>
      <c r="C118" s="105" t="s">
        <v>772</v>
      </c>
      <c r="D118" s="105" t="s">
        <v>773</v>
      </c>
      <c r="E118" s="103" t="s">
        <v>258</v>
      </c>
      <c r="F118" s="103" t="s">
        <v>261</v>
      </c>
      <c r="G118" s="106">
        <v>85</v>
      </c>
      <c r="H118" s="103">
        <v>25000</v>
      </c>
      <c r="I118" s="103">
        <v>0</v>
      </c>
      <c r="J118" s="107" t="s">
        <v>774</v>
      </c>
      <c r="K118" s="108">
        <v>2.5019420000000001</v>
      </c>
      <c r="L118" s="103">
        <v>1</v>
      </c>
      <c r="M118" s="109" t="s">
        <v>143</v>
      </c>
    </row>
    <row r="119" spans="1:13" outlineLevel="1" x14ac:dyDescent="0.3">
      <c r="A119" s="103" t="s">
        <v>775</v>
      </c>
      <c r="B119" s="104" t="s">
        <v>776</v>
      </c>
      <c r="C119" s="105" t="s">
        <v>777</v>
      </c>
      <c r="D119" s="105" t="s">
        <v>778</v>
      </c>
      <c r="E119" s="103" t="s">
        <v>258</v>
      </c>
      <c r="F119" s="103" t="s">
        <v>779</v>
      </c>
      <c r="G119" s="106">
        <v>92</v>
      </c>
      <c r="H119" s="103">
        <v>15000</v>
      </c>
      <c r="I119" s="103">
        <v>0</v>
      </c>
      <c r="J119" s="107" t="s">
        <v>780</v>
      </c>
      <c r="K119" s="108">
        <v>1.8687039999999999</v>
      </c>
      <c r="L119" s="103">
        <v>1</v>
      </c>
      <c r="M119" s="109" t="s">
        <v>143</v>
      </c>
    </row>
    <row r="120" spans="1:13" outlineLevel="1" x14ac:dyDescent="0.3">
      <c r="A120" s="103" t="s">
        <v>781</v>
      </c>
      <c r="B120" s="104" t="s">
        <v>782</v>
      </c>
      <c r="C120" s="105" t="s">
        <v>783</v>
      </c>
      <c r="D120" s="105" t="s">
        <v>784</v>
      </c>
      <c r="E120" s="103" t="s">
        <v>378</v>
      </c>
      <c r="F120" s="103" t="s">
        <v>187</v>
      </c>
      <c r="G120" s="106">
        <v>99</v>
      </c>
      <c r="H120" s="103">
        <v>100</v>
      </c>
      <c r="I120" s="103">
        <v>0</v>
      </c>
      <c r="J120" s="107" t="s">
        <v>162</v>
      </c>
      <c r="K120" s="108">
        <v>0.97392699999999999</v>
      </c>
      <c r="L120" s="103">
        <v>1</v>
      </c>
      <c r="M120" s="109" t="s">
        <v>143</v>
      </c>
    </row>
    <row r="121" spans="1:13" outlineLevel="1" x14ac:dyDescent="0.3">
      <c r="A121" s="103" t="s">
        <v>785</v>
      </c>
      <c r="B121" s="104" t="s">
        <v>786</v>
      </c>
      <c r="C121" s="105" t="s">
        <v>787</v>
      </c>
      <c r="D121" s="105" t="s">
        <v>788</v>
      </c>
      <c r="E121" s="103" t="s">
        <v>378</v>
      </c>
      <c r="F121" s="103" t="s">
        <v>165</v>
      </c>
      <c r="G121" s="106">
        <v>86</v>
      </c>
      <c r="H121" s="103">
        <v>100</v>
      </c>
      <c r="I121" s="103">
        <v>0</v>
      </c>
      <c r="J121" s="107" t="s">
        <v>157</v>
      </c>
      <c r="K121" s="108">
        <v>0.35369</v>
      </c>
      <c r="L121" s="103">
        <v>1</v>
      </c>
      <c r="M121" s="109" t="s">
        <v>143</v>
      </c>
    </row>
    <row r="122" spans="1:13" outlineLevel="1" x14ac:dyDescent="0.3">
      <c r="A122" s="103" t="s">
        <v>789</v>
      </c>
      <c r="B122" s="104" t="s">
        <v>790</v>
      </c>
      <c r="C122" s="105" t="s">
        <v>791</v>
      </c>
      <c r="D122" s="105" t="s">
        <v>792</v>
      </c>
      <c r="E122" s="103" t="s">
        <v>378</v>
      </c>
      <c r="F122" s="103" t="s">
        <v>189</v>
      </c>
      <c r="G122" s="106">
        <v>72</v>
      </c>
      <c r="H122" s="103">
        <v>100</v>
      </c>
      <c r="I122" s="103">
        <v>0</v>
      </c>
      <c r="J122" s="107" t="s">
        <v>199</v>
      </c>
      <c r="K122" s="108">
        <v>0.439639</v>
      </c>
      <c r="L122" s="103">
        <v>1</v>
      </c>
      <c r="M122" s="109" t="s">
        <v>143</v>
      </c>
    </row>
    <row r="123" spans="1:13" outlineLevel="1" x14ac:dyDescent="0.3">
      <c r="A123" s="103" t="s">
        <v>793</v>
      </c>
      <c r="B123" s="104" t="s">
        <v>794</v>
      </c>
      <c r="C123" s="105" t="s">
        <v>795</v>
      </c>
      <c r="D123" s="105" t="s">
        <v>796</v>
      </c>
      <c r="E123" s="103" t="s">
        <v>175</v>
      </c>
      <c r="F123" s="103" t="s">
        <v>269</v>
      </c>
      <c r="G123" s="106">
        <v>89</v>
      </c>
      <c r="H123" s="103">
        <v>2000</v>
      </c>
      <c r="I123" s="103">
        <v>0</v>
      </c>
      <c r="J123" s="107" t="s">
        <v>797</v>
      </c>
      <c r="K123" s="108">
        <v>1.0308679999999999</v>
      </c>
      <c r="L123" s="103">
        <v>1</v>
      </c>
      <c r="M123" s="109" t="s">
        <v>143</v>
      </c>
    </row>
    <row r="124" spans="1:13" outlineLevel="1" x14ac:dyDescent="0.3">
      <c r="A124" s="103" t="s">
        <v>798</v>
      </c>
      <c r="B124" s="104" t="s">
        <v>799</v>
      </c>
      <c r="C124" s="105" t="s">
        <v>800</v>
      </c>
      <c r="D124" s="105" t="s">
        <v>801</v>
      </c>
      <c r="E124" s="103" t="s">
        <v>378</v>
      </c>
      <c r="F124" s="103" t="s">
        <v>254</v>
      </c>
      <c r="G124" s="106">
        <v>76</v>
      </c>
      <c r="H124" s="103">
        <v>100</v>
      </c>
      <c r="I124" s="103">
        <v>0</v>
      </c>
      <c r="J124" s="107" t="s">
        <v>251</v>
      </c>
      <c r="K124" s="108">
        <v>0.88018799999999997</v>
      </c>
      <c r="L124" s="103">
        <v>1</v>
      </c>
      <c r="M124" s="109" t="s">
        <v>143</v>
      </c>
    </row>
    <row r="125" spans="1:13" outlineLevel="1" x14ac:dyDescent="0.3">
      <c r="A125" s="103" t="s">
        <v>802</v>
      </c>
      <c r="B125" s="104" t="s">
        <v>803</v>
      </c>
      <c r="C125" s="105" t="s">
        <v>804</v>
      </c>
      <c r="D125" s="105" t="s">
        <v>805</v>
      </c>
      <c r="E125" s="103" t="s">
        <v>175</v>
      </c>
      <c r="F125" s="103" t="s">
        <v>235</v>
      </c>
      <c r="G125" s="106">
        <v>86</v>
      </c>
      <c r="H125" s="103">
        <v>2000</v>
      </c>
      <c r="I125" s="103">
        <v>0</v>
      </c>
      <c r="J125" s="107" t="s">
        <v>179</v>
      </c>
      <c r="K125" s="108">
        <v>1.0891409999999999</v>
      </c>
      <c r="L125" s="103">
        <v>1</v>
      </c>
      <c r="M125" s="109" t="s">
        <v>143</v>
      </c>
    </row>
    <row r="126" spans="1:13" outlineLevel="1" x14ac:dyDescent="0.3">
      <c r="A126" s="103" t="s">
        <v>806</v>
      </c>
      <c r="B126" s="104" t="s">
        <v>807</v>
      </c>
      <c r="C126" s="105" t="s">
        <v>808</v>
      </c>
      <c r="D126" s="105" t="s">
        <v>809</v>
      </c>
      <c r="E126" s="103" t="s">
        <v>378</v>
      </c>
      <c r="F126" s="103" t="s">
        <v>279</v>
      </c>
      <c r="G126" s="106">
        <v>83</v>
      </c>
      <c r="H126" s="103">
        <v>100</v>
      </c>
      <c r="I126" s="103">
        <v>0</v>
      </c>
      <c r="J126" s="107" t="s">
        <v>185</v>
      </c>
      <c r="K126" s="108">
        <v>0.43837300000000001</v>
      </c>
      <c r="L126" s="103">
        <v>1</v>
      </c>
      <c r="M126" s="109" t="s">
        <v>143</v>
      </c>
    </row>
    <row r="127" spans="1:13" outlineLevel="1" x14ac:dyDescent="0.3">
      <c r="A127" s="103" t="s">
        <v>810</v>
      </c>
      <c r="B127" s="104" t="s">
        <v>811</v>
      </c>
      <c r="C127" s="105" t="s">
        <v>812</v>
      </c>
      <c r="D127" s="105" t="s">
        <v>813</v>
      </c>
      <c r="E127" s="103" t="s">
        <v>378</v>
      </c>
      <c r="F127" s="103" t="s">
        <v>180</v>
      </c>
      <c r="G127" s="106">
        <v>93</v>
      </c>
      <c r="H127" s="103">
        <v>100</v>
      </c>
      <c r="I127" s="103">
        <v>0</v>
      </c>
      <c r="J127" s="107" t="s">
        <v>238</v>
      </c>
      <c r="K127" s="108">
        <v>0.33365800000000001</v>
      </c>
      <c r="L127" s="103">
        <v>1</v>
      </c>
      <c r="M127" s="109" t="s">
        <v>143</v>
      </c>
    </row>
    <row r="128" spans="1:13" outlineLevel="1" x14ac:dyDescent="0.3">
      <c r="A128" s="103" t="s">
        <v>814</v>
      </c>
      <c r="B128" s="104" t="s">
        <v>815</v>
      </c>
      <c r="C128" s="105" t="s">
        <v>816</v>
      </c>
      <c r="D128" s="105" t="s">
        <v>817</v>
      </c>
      <c r="E128" s="103" t="s">
        <v>175</v>
      </c>
      <c r="F128" s="103" t="s">
        <v>269</v>
      </c>
      <c r="G128" s="106">
        <v>89</v>
      </c>
      <c r="H128" s="103">
        <v>2000</v>
      </c>
      <c r="I128" s="103">
        <v>0</v>
      </c>
      <c r="J128" s="107" t="s">
        <v>265</v>
      </c>
      <c r="K128" s="108">
        <v>0.44947300000000001</v>
      </c>
      <c r="L128" s="103">
        <v>1</v>
      </c>
      <c r="M128" s="109" t="s">
        <v>143</v>
      </c>
    </row>
    <row r="129" spans="1:13" outlineLevel="1" x14ac:dyDescent="0.3">
      <c r="A129" s="103" t="s">
        <v>818</v>
      </c>
      <c r="B129" s="104" t="s">
        <v>819</v>
      </c>
      <c r="C129" s="105" t="s">
        <v>820</v>
      </c>
      <c r="D129" s="105" t="s">
        <v>821</v>
      </c>
      <c r="E129" s="103" t="s">
        <v>378</v>
      </c>
      <c r="F129" s="103" t="s">
        <v>171</v>
      </c>
      <c r="G129" s="106">
        <v>68</v>
      </c>
      <c r="H129" s="103">
        <v>100</v>
      </c>
      <c r="I129" s="103">
        <v>0</v>
      </c>
      <c r="J129" s="107" t="s">
        <v>155</v>
      </c>
      <c r="K129" s="108">
        <v>0.23252600000000001</v>
      </c>
      <c r="L129" s="103">
        <v>1</v>
      </c>
      <c r="M129" s="109" t="s">
        <v>143</v>
      </c>
    </row>
    <row r="130" spans="1:13" outlineLevel="1" x14ac:dyDescent="0.3">
      <c r="A130" s="103" t="s">
        <v>822</v>
      </c>
      <c r="B130" s="104" t="s">
        <v>823</v>
      </c>
      <c r="C130" s="105" t="s">
        <v>824</v>
      </c>
      <c r="D130" s="105" t="s">
        <v>825</v>
      </c>
      <c r="E130" s="103" t="s">
        <v>258</v>
      </c>
      <c r="F130" s="103" t="s">
        <v>693</v>
      </c>
      <c r="G130" s="106">
        <v>100</v>
      </c>
      <c r="H130" s="103">
        <v>20000</v>
      </c>
      <c r="I130" s="103">
        <v>0</v>
      </c>
      <c r="J130" s="107" t="s">
        <v>574</v>
      </c>
      <c r="K130" s="108">
        <v>2.5737290000000002</v>
      </c>
      <c r="L130" s="103">
        <v>1</v>
      </c>
      <c r="M130" s="109" t="s">
        <v>143</v>
      </c>
    </row>
    <row r="131" spans="1:13" outlineLevel="1" x14ac:dyDescent="0.3">
      <c r="A131" s="103" t="s">
        <v>826</v>
      </c>
      <c r="B131" s="104" t="s">
        <v>827</v>
      </c>
      <c r="C131" s="105" t="s">
        <v>828</v>
      </c>
      <c r="D131" s="105" t="s">
        <v>829</v>
      </c>
      <c r="E131" s="103" t="s">
        <v>378</v>
      </c>
      <c r="F131" s="103" t="s">
        <v>165</v>
      </c>
      <c r="G131" s="106">
        <v>76</v>
      </c>
      <c r="H131" s="103">
        <v>100</v>
      </c>
      <c r="I131" s="103">
        <v>0</v>
      </c>
      <c r="J131" s="107" t="s">
        <v>273</v>
      </c>
      <c r="K131" s="108">
        <v>1.5748930000000001</v>
      </c>
      <c r="L131" s="103">
        <v>1</v>
      </c>
      <c r="M131" s="109" t="s">
        <v>143</v>
      </c>
    </row>
    <row r="132" spans="1:13" outlineLevel="1" x14ac:dyDescent="0.3">
      <c r="A132" s="103" t="s">
        <v>830</v>
      </c>
      <c r="B132" s="104" t="s">
        <v>831</v>
      </c>
      <c r="C132" s="105" t="s">
        <v>832</v>
      </c>
      <c r="D132" s="105" t="s">
        <v>833</v>
      </c>
      <c r="E132" s="103" t="s">
        <v>378</v>
      </c>
      <c r="F132" s="103" t="s">
        <v>171</v>
      </c>
      <c r="G132" s="106">
        <v>98</v>
      </c>
      <c r="H132" s="103">
        <v>100</v>
      </c>
      <c r="I132" s="103">
        <v>0</v>
      </c>
      <c r="J132" s="107" t="s">
        <v>834</v>
      </c>
      <c r="K132" s="108">
        <v>1.55928</v>
      </c>
      <c r="L132" s="103">
        <v>1</v>
      </c>
      <c r="M132" s="109" t="s">
        <v>143</v>
      </c>
    </row>
    <row r="133" spans="1:13" outlineLevel="1" x14ac:dyDescent="0.3">
      <c r="A133" s="103" t="s">
        <v>835</v>
      </c>
      <c r="B133" s="104" t="s">
        <v>836</v>
      </c>
      <c r="C133" s="105" t="s">
        <v>837</v>
      </c>
      <c r="D133" s="105" t="s">
        <v>838</v>
      </c>
      <c r="E133" s="103" t="s">
        <v>378</v>
      </c>
      <c r="F133" s="103" t="s">
        <v>180</v>
      </c>
      <c r="G133" s="106">
        <v>73</v>
      </c>
      <c r="H133" s="103">
        <v>100</v>
      </c>
      <c r="I133" s="103">
        <v>0</v>
      </c>
      <c r="J133" s="107" t="s">
        <v>190</v>
      </c>
      <c r="K133" s="108">
        <v>0.21787100000000001</v>
      </c>
      <c r="L133" s="103">
        <v>1</v>
      </c>
      <c r="M133" s="109" t="s">
        <v>143</v>
      </c>
    </row>
    <row r="134" spans="1:13" outlineLevel="1" x14ac:dyDescent="0.3">
      <c r="A134" s="103" t="s">
        <v>839</v>
      </c>
      <c r="B134" s="104" t="s">
        <v>840</v>
      </c>
      <c r="C134" s="105" t="s">
        <v>841</v>
      </c>
      <c r="D134" s="105" t="s">
        <v>842</v>
      </c>
      <c r="E134" s="103" t="s">
        <v>378</v>
      </c>
      <c r="F134" s="103" t="s">
        <v>173</v>
      </c>
      <c r="G134" s="106">
        <v>67</v>
      </c>
      <c r="H134" s="103">
        <v>100</v>
      </c>
      <c r="I134" s="103">
        <v>0</v>
      </c>
      <c r="J134" s="107" t="s">
        <v>172</v>
      </c>
      <c r="K134" s="108">
        <v>0.53547500000000003</v>
      </c>
      <c r="L134" s="103">
        <v>1</v>
      </c>
      <c r="M134" s="109" t="s">
        <v>143</v>
      </c>
    </row>
    <row r="135" spans="1:13" outlineLevel="1" x14ac:dyDescent="0.3">
      <c r="A135" s="103" t="s">
        <v>843</v>
      </c>
      <c r="B135" s="104" t="s">
        <v>844</v>
      </c>
      <c r="C135" s="105" t="s">
        <v>845</v>
      </c>
      <c r="D135" s="105" t="s">
        <v>846</v>
      </c>
      <c r="E135" s="103" t="s">
        <v>378</v>
      </c>
      <c r="F135" s="103" t="s">
        <v>180</v>
      </c>
      <c r="G135" s="106">
        <v>68</v>
      </c>
      <c r="H135" s="103">
        <v>100</v>
      </c>
      <c r="I135" s="103">
        <v>0</v>
      </c>
      <c r="J135" s="107" t="s">
        <v>172</v>
      </c>
      <c r="K135" s="108">
        <v>0.56168600000000002</v>
      </c>
      <c r="L135" s="103">
        <v>1</v>
      </c>
      <c r="M135" s="109" t="s">
        <v>143</v>
      </c>
    </row>
    <row r="136" spans="1:13" outlineLevel="1" x14ac:dyDescent="0.3">
      <c r="A136" s="103" t="s">
        <v>847</v>
      </c>
      <c r="B136" s="104" t="s">
        <v>848</v>
      </c>
      <c r="C136" s="105" t="s">
        <v>849</v>
      </c>
      <c r="D136" s="105" t="s">
        <v>850</v>
      </c>
      <c r="E136" s="103" t="s">
        <v>175</v>
      </c>
      <c r="F136" s="103" t="s">
        <v>228</v>
      </c>
      <c r="G136" s="106">
        <v>70</v>
      </c>
      <c r="H136" s="103">
        <v>2000</v>
      </c>
      <c r="I136" s="103">
        <v>0</v>
      </c>
      <c r="J136" s="107" t="s">
        <v>390</v>
      </c>
      <c r="K136" s="108">
        <v>1.252672</v>
      </c>
      <c r="L136" s="103">
        <v>1</v>
      </c>
      <c r="M136" s="109" t="s">
        <v>143</v>
      </c>
    </row>
    <row r="137" spans="1:13" outlineLevel="1" x14ac:dyDescent="0.3">
      <c r="A137" s="103" t="s">
        <v>851</v>
      </c>
      <c r="B137" s="104" t="s">
        <v>852</v>
      </c>
      <c r="C137" s="105" t="s">
        <v>853</v>
      </c>
      <c r="D137" s="105" t="s">
        <v>854</v>
      </c>
      <c r="E137" s="103" t="s">
        <v>378</v>
      </c>
      <c r="F137" s="103" t="s">
        <v>189</v>
      </c>
      <c r="G137" s="106">
        <v>92</v>
      </c>
      <c r="H137" s="103">
        <v>100</v>
      </c>
      <c r="I137" s="103">
        <v>0</v>
      </c>
      <c r="J137" s="107" t="s">
        <v>266</v>
      </c>
      <c r="K137" s="108">
        <v>0.651752</v>
      </c>
      <c r="L137" s="103">
        <v>1</v>
      </c>
      <c r="M137" s="109" t="s">
        <v>143</v>
      </c>
    </row>
    <row r="138" spans="1:13" outlineLevel="1" x14ac:dyDescent="0.3">
      <c r="A138" s="103" t="s">
        <v>855</v>
      </c>
      <c r="B138" s="104" t="s">
        <v>856</v>
      </c>
      <c r="C138" s="105" t="s">
        <v>857</v>
      </c>
      <c r="D138" s="105" t="s">
        <v>858</v>
      </c>
      <c r="E138" s="103" t="s">
        <v>175</v>
      </c>
      <c r="F138" s="103" t="s">
        <v>263</v>
      </c>
      <c r="G138" s="106">
        <v>81</v>
      </c>
      <c r="H138" s="103">
        <v>2000</v>
      </c>
      <c r="I138" s="103">
        <v>0</v>
      </c>
      <c r="J138" s="107" t="s">
        <v>262</v>
      </c>
      <c r="K138" s="108">
        <v>1.1968650000000001</v>
      </c>
      <c r="L138" s="103">
        <v>1</v>
      </c>
      <c r="M138" s="109" t="s">
        <v>143</v>
      </c>
    </row>
    <row r="139" spans="1:13" outlineLevel="1" x14ac:dyDescent="0.3">
      <c r="A139" s="103" t="s">
        <v>859</v>
      </c>
      <c r="B139" s="104" t="s">
        <v>860</v>
      </c>
      <c r="C139" s="105" t="s">
        <v>861</v>
      </c>
      <c r="D139" s="105" t="s">
        <v>862</v>
      </c>
      <c r="E139" s="103" t="s">
        <v>175</v>
      </c>
      <c r="F139" s="103" t="s">
        <v>263</v>
      </c>
      <c r="G139" s="106">
        <v>81</v>
      </c>
      <c r="H139" s="103">
        <v>2000</v>
      </c>
      <c r="I139" s="103">
        <v>0</v>
      </c>
      <c r="J139" s="107" t="s">
        <v>688</v>
      </c>
      <c r="K139" s="108">
        <v>1.2277400000000001</v>
      </c>
      <c r="L139" s="103">
        <v>1</v>
      </c>
      <c r="M139" s="109" t="s">
        <v>143</v>
      </c>
    </row>
    <row r="140" spans="1:13" outlineLevel="1" x14ac:dyDescent="0.3">
      <c r="A140" s="103" t="s">
        <v>863</v>
      </c>
      <c r="B140" s="104" t="s">
        <v>864</v>
      </c>
      <c r="C140" s="105" t="s">
        <v>865</v>
      </c>
      <c r="D140" s="105" t="s">
        <v>866</v>
      </c>
      <c r="E140" s="103" t="s">
        <v>378</v>
      </c>
      <c r="F140" s="103" t="s">
        <v>254</v>
      </c>
      <c r="G140" s="106">
        <v>66</v>
      </c>
      <c r="H140" s="103">
        <v>100</v>
      </c>
      <c r="I140" s="103">
        <v>0</v>
      </c>
      <c r="J140" s="107" t="s">
        <v>229</v>
      </c>
      <c r="K140" s="108">
        <v>0.66525400000000001</v>
      </c>
      <c r="L140" s="103">
        <v>1</v>
      </c>
      <c r="M140" s="109" t="s">
        <v>143</v>
      </c>
    </row>
    <row r="141" spans="1:13" outlineLevel="1" x14ac:dyDescent="0.3">
      <c r="A141" s="103" t="s">
        <v>867</v>
      </c>
      <c r="B141" s="104" t="s">
        <v>868</v>
      </c>
      <c r="C141" s="105" t="s">
        <v>869</v>
      </c>
      <c r="D141" s="105" t="s">
        <v>870</v>
      </c>
      <c r="E141" s="103" t="s">
        <v>378</v>
      </c>
      <c r="F141" s="103" t="s">
        <v>168</v>
      </c>
      <c r="G141" s="106">
        <v>64</v>
      </c>
      <c r="H141" s="103">
        <v>100</v>
      </c>
      <c r="I141" s="103">
        <v>0</v>
      </c>
      <c r="J141" s="107" t="s">
        <v>260</v>
      </c>
      <c r="K141" s="108">
        <v>1.259228</v>
      </c>
      <c r="L141" s="103">
        <v>1</v>
      </c>
      <c r="M141" s="109" t="s">
        <v>143</v>
      </c>
    </row>
    <row r="142" spans="1:13" outlineLevel="1" x14ac:dyDescent="0.3">
      <c r="A142" s="103" t="s">
        <v>871</v>
      </c>
      <c r="B142" s="104" t="s">
        <v>872</v>
      </c>
      <c r="C142" s="105" t="s">
        <v>873</v>
      </c>
      <c r="D142" s="105" t="s">
        <v>874</v>
      </c>
      <c r="E142" s="103" t="s">
        <v>378</v>
      </c>
      <c r="F142" s="103" t="s">
        <v>254</v>
      </c>
      <c r="G142" s="106">
        <v>76</v>
      </c>
      <c r="H142" s="103">
        <v>100</v>
      </c>
      <c r="I142" s="103">
        <v>0</v>
      </c>
      <c r="J142" s="107" t="s">
        <v>198</v>
      </c>
      <c r="K142" s="108">
        <v>1.208159</v>
      </c>
      <c r="L142" s="103">
        <v>1</v>
      </c>
      <c r="M142" s="109" t="s">
        <v>143</v>
      </c>
    </row>
    <row r="143" spans="1:13" outlineLevel="1" x14ac:dyDescent="0.3">
      <c r="A143" s="103" t="s">
        <v>875</v>
      </c>
      <c r="B143" s="104" t="s">
        <v>876</v>
      </c>
      <c r="C143" s="105" t="s">
        <v>877</v>
      </c>
      <c r="D143" s="105" t="s">
        <v>878</v>
      </c>
      <c r="E143" s="103" t="s">
        <v>378</v>
      </c>
      <c r="F143" s="103" t="s">
        <v>180</v>
      </c>
      <c r="G143" s="106">
        <v>73</v>
      </c>
      <c r="H143" s="103">
        <v>100</v>
      </c>
      <c r="I143" s="103">
        <v>0</v>
      </c>
      <c r="J143" s="107" t="s">
        <v>197</v>
      </c>
      <c r="K143" s="108">
        <v>0.44275500000000001</v>
      </c>
      <c r="L143" s="103">
        <v>1</v>
      </c>
      <c r="M143" s="109" t="s">
        <v>143</v>
      </c>
    </row>
    <row r="144" spans="1:13" outlineLevel="1" x14ac:dyDescent="0.3">
      <c r="A144" s="103" t="s">
        <v>879</v>
      </c>
      <c r="B144" s="104" t="s">
        <v>880</v>
      </c>
      <c r="C144" s="105" t="s">
        <v>881</v>
      </c>
      <c r="D144" s="105" t="s">
        <v>882</v>
      </c>
      <c r="E144" s="103" t="s">
        <v>175</v>
      </c>
      <c r="F144" s="103" t="s">
        <v>270</v>
      </c>
      <c r="G144" s="106">
        <v>82</v>
      </c>
      <c r="H144" s="103">
        <v>2000</v>
      </c>
      <c r="I144" s="103">
        <v>0</v>
      </c>
      <c r="J144" s="107" t="s">
        <v>702</v>
      </c>
      <c r="K144" s="108">
        <v>2.237924</v>
      </c>
      <c r="L144" s="103">
        <v>1</v>
      </c>
      <c r="M144" s="109" t="s">
        <v>143</v>
      </c>
    </row>
    <row r="145" spans="1:13" outlineLevel="1" x14ac:dyDescent="0.3">
      <c r="A145" s="103" t="s">
        <v>883</v>
      </c>
      <c r="B145" s="104" t="s">
        <v>884</v>
      </c>
      <c r="C145" s="105" t="s">
        <v>885</v>
      </c>
      <c r="D145" s="105" t="s">
        <v>886</v>
      </c>
      <c r="E145" s="103" t="s">
        <v>378</v>
      </c>
      <c r="F145" s="103" t="s">
        <v>189</v>
      </c>
      <c r="G145" s="106">
        <v>67</v>
      </c>
      <c r="H145" s="103">
        <v>100</v>
      </c>
      <c r="I145" s="103">
        <v>0</v>
      </c>
      <c r="J145" s="107" t="s">
        <v>238</v>
      </c>
      <c r="K145" s="108">
        <v>0.21368400000000001</v>
      </c>
      <c r="L145" s="103">
        <v>1</v>
      </c>
      <c r="M145" s="109" t="s">
        <v>143</v>
      </c>
    </row>
    <row r="146" spans="1:13" outlineLevel="1" x14ac:dyDescent="0.3">
      <c r="A146" s="103" t="s">
        <v>887</v>
      </c>
      <c r="B146" s="104" t="s">
        <v>888</v>
      </c>
      <c r="C146" s="105" t="s">
        <v>889</v>
      </c>
      <c r="D146" s="105" t="s">
        <v>890</v>
      </c>
      <c r="E146" s="103" t="s">
        <v>378</v>
      </c>
      <c r="F146" s="103" t="s">
        <v>283</v>
      </c>
      <c r="G146" s="106">
        <v>62</v>
      </c>
      <c r="H146" s="103">
        <v>100</v>
      </c>
      <c r="I146" s="103">
        <v>0</v>
      </c>
      <c r="J146" s="107" t="s">
        <v>184</v>
      </c>
      <c r="K146" s="108">
        <v>0.53431700000000004</v>
      </c>
      <c r="L146" s="103">
        <v>1</v>
      </c>
      <c r="M146" s="109" t="s">
        <v>143</v>
      </c>
    </row>
    <row r="147" spans="1:13" outlineLevel="1" x14ac:dyDescent="0.3">
      <c r="A147" s="103" t="s">
        <v>891</v>
      </c>
      <c r="B147" s="104" t="s">
        <v>892</v>
      </c>
      <c r="C147" s="105" t="s">
        <v>893</v>
      </c>
      <c r="D147" s="105" t="s">
        <v>894</v>
      </c>
      <c r="E147" s="103" t="s">
        <v>378</v>
      </c>
      <c r="F147" s="103" t="s">
        <v>283</v>
      </c>
      <c r="G147" s="106">
        <v>62</v>
      </c>
      <c r="H147" s="103">
        <v>100</v>
      </c>
      <c r="I147" s="103">
        <v>0</v>
      </c>
      <c r="J147" s="107" t="s">
        <v>155</v>
      </c>
      <c r="K147" s="108">
        <v>0.20579</v>
      </c>
      <c r="L147" s="103">
        <v>1</v>
      </c>
      <c r="M147" s="109" t="s">
        <v>143</v>
      </c>
    </row>
    <row r="148" spans="1:13" outlineLevel="1" x14ac:dyDescent="0.3">
      <c r="A148" s="103" t="s">
        <v>895</v>
      </c>
      <c r="B148" s="104" t="s">
        <v>896</v>
      </c>
      <c r="C148" s="105" t="s">
        <v>897</v>
      </c>
      <c r="D148" s="105" t="s">
        <v>898</v>
      </c>
      <c r="E148" s="103" t="s">
        <v>378</v>
      </c>
      <c r="F148" s="103" t="s">
        <v>173</v>
      </c>
      <c r="G148" s="106">
        <v>67</v>
      </c>
      <c r="H148" s="103">
        <v>100</v>
      </c>
      <c r="I148" s="103">
        <v>0</v>
      </c>
      <c r="J148" s="107" t="s">
        <v>206</v>
      </c>
      <c r="K148" s="108">
        <v>0.97770400000000002</v>
      </c>
      <c r="L148" s="103">
        <v>1</v>
      </c>
      <c r="M148" s="109" t="s">
        <v>143</v>
      </c>
    </row>
    <row r="149" spans="1:13" outlineLevel="1" x14ac:dyDescent="0.3">
      <c r="A149" s="103" t="s">
        <v>899</v>
      </c>
      <c r="B149" s="104" t="s">
        <v>900</v>
      </c>
      <c r="C149" s="105" t="s">
        <v>901</v>
      </c>
      <c r="D149" s="105" t="s">
        <v>902</v>
      </c>
      <c r="E149" s="103" t="s">
        <v>378</v>
      </c>
      <c r="F149" s="103" t="s">
        <v>168</v>
      </c>
      <c r="G149" s="106">
        <v>64</v>
      </c>
      <c r="H149" s="103">
        <v>100</v>
      </c>
      <c r="I149" s="103">
        <v>0</v>
      </c>
      <c r="J149" s="107" t="s">
        <v>166</v>
      </c>
      <c r="K149" s="108">
        <v>0.73417500000000002</v>
      </c>
      <c r="L149" s="103">
        <v>1</v>
      </c>
      <c r="M149" s="109" t="s">
        <v>143</v>
      </c>
    </row>
    <row r="150" spans="1:13" outlineLevel="1" x14ac:dyDescent="0.3">
      <c r="A150" s="103" t="s">
        <v>903</v>
      </c>
      <c r="B150" s="104" t="s">
        <v>904</v>
      </c>
      <c r="C150" s="105" t="s">
        <v>905</v>
      </c>
      <c r="D150" s="105" t="s">
        <v>906</v>
      </c>
      <c r="E150" s="103" t="s">
        <v>378</v>
      </c>
      <c r="F150" s="103" t="s">
        <v>186</v>
      </c>
      <c r="G150" s="106">
        <v>94</v>
      </c>
      <c r="H150" s="103">
        <v>100</v>
      </c>
      <c r="I150" s="103">
        <v>0</v>
      </c>
      <c r="J150" s="107" t="s">
        <v>198</v>
      </c>
      <c r="K150" s="108">
        <v>1.5650790000000001</v>
      </c>
      <c r="L150" s="103">
        <v>1</v>
      </c>
      <c r="M150" s="109" t="s">
        <v>143</v>
      </c>
    </row>
    <row r="151" spans="1:13" outlineLevel="1" x14ac:dyDescent="0.3">
      <c r="A151" s="103" t="s">
        <v>907</v>
      </c>
      <c r="B151" s="104" t="s">
        <v>908</v>
      </c>
      <c r="C151" s="105" t="s">
        <v>909</v>
      </c>
      <c r="D151" s="105" t="s">
        <v>910</v>
      </c>
      <c r="E151" s="103" t="s">
        <v>378</v>
      </c>
      <c r="F151" s="103" t="s">
        <v>187</v>
      </c>
      <c r="G151" s="106">
        <v>89</v>
      </c>
      <c r="H151" s="103">
        <v>100</v>
      </c>
      <c r="I151" s="103">
        <v>0</v>
      </c>
      <c r="J151" s="107" t="s">
        <v>252</v>
      </c>
      <c r="K151" s="108">
        <v>2.0301610000000001</v>
      </c>
      <c r="L151" s="103">
        <v>1</v>
      </c>
      <c r="M151" s="109" t="s">
        <v>143</v>
      </c>
    </row>
    <row r="152" spans="1:13" outlineLevel="1" x14ac:dyDescent="0.3">
      <c r="A152" s="103" t="s">
        <v>911</v>
      </c>
      <c r="B152" s="104" t="s">
        <v>912</v>
      </c>
      <c r="C152" s="105" t="s">
        <v>913</v>
      </c>
      <c r="D152" s="105" t="s">
        <v>914</v>
      </c>
      <c r="E152" s="103" t="s">
        <v>378</v>
      </c>
      <c r="F152" s="103" t="s">
        <v>178</v>
      </c>
      <c r="G152" s="106">
        <v>79</v>
      </c>
      <c r="H152" s="103">
        <v>100</v>
      </c>
      <c r="I152" s="103">
        <v>0</v>
      </c>
      <c r="J152" s="107" t="s">
        <v>200</v>
      </c>
      <c r="K152" s="108">
        <v>0.63856400000000002</v>
      </c>
      <c r="L152" s="103">
        <v>1</v>
      </c>
      <c r="M152" s="109" t="s">
        <v>143</v>
      </c>
    </row>
    <row r="153" spans="1:13" outlineLevel="1" x14ac:dyDescent="0.3">
      <c r="A153" s="103" t="s">
        <v>915</v>
      </c>
      <c r="B153" s="104" t="s">
        <v>916</v>
      </c>
      <c r="C153" s="105" t="s">
        <v>917</v>
      </c>
      <c r="D153" s="105" t="s">
        <v>918</v>
      </c>
      <c r="E153" s="103" t="s">
        <v>378</v>
      </c>
      <c r="F153" s="103" t="s">
        <v>283</v>
      </c>
      <c r="G153" s="106">
        <v>62</v>
      </c>
      <c r="H153" s="103">
        <v>100</v>
      </c>
      <c r="I153" s="103">
        <v>0</v>
      </c>
      <c r="J153" s="107" t="s">
        <v>229</v>
      </c>
      <c r="K153" s="108">
        <v>0.72480800000000001</v>
      </c>
      <c r="L153" s="103">
        <v>1</v>
      </c>
      <c r="M153" s="109" t="s">
        <v>143</v>
      </c>
    </row>
    <row r="154" spans="1:13" outlineLevel="1" x14ac:dyDescent="0.3">
      <c r="A154" s="103" t="s">
        <v>919</v>
      </c>
      <c r="B154" s="104" t="s">
        <v>920</v>
      </c>
      <c r="C154" s="105" t="s">
        <v>921</v>
      </c>
      <c r="D154" s="105" t="s">
        <v>922</v>
      </c>
      <c r="E154" s="103" t="s">
        <v>378</v>
      </c>
      <c r="F154" s="103" t="s">
        <v>558</v>
      </c>
      <c r="G154" s="106">
        <v>61</v>
      </c>
      <c r="H154" s="103">
        <v>100</v>
      </c>
      <c r="I154" s="103">
        <v>0</v>
      </c>
      <c r="J154" s="107" t="s">
        <v>155</v>
      </c>
      <c r="K154" s="108">
        <v>0.20488799999999999</v>
      </c>
      <c r="L154" s="103">
        <v>1</v>
      </c>
      <c r="M154" s="109" t="s">
        <v>143</v>
      </c>
    </row>
    <row r="155" spans="1:13" outlineLevel="1" x14ac:dyDescent="0.3">
      <c r="A155" s="103" t="s">
        <v>923</v>
      </c>
      <c r="B155" s="104" t="s">
        <v>924</v>
      </c>
      <c r="C155" s="105" t="s">
        <v>925</v>
      </c>
      <c r="D155" s="105" t="s">
        <v>926</v>
      </c>
      <c r="E155" s="103" t="s">
        <v>378</v>
      </c>
      <c r="F155" s="103" t="s">
        <v>283</v>
      </c>
      <c r="G155" s="106">
        <v>82</v>
      </c>
      <c r="H155" s="103">
        <v>100</v>
      </c>
      <c r="I155" s="103">
        <v>0</v>
      </c>
      <c r="J155" s="107" t="s">
        <v>157</v>
      </c>
      <c r="K155" s="108">
        <v>0.345609</v>
      </c>
      <c r="L155" s="103">
        <v>1</v>
      </c>
      <c r="M155" s="109" t="s">
        <v>143</v>
      </c>
    </row>
    <row r="156" spans="1:13" outlineLevel="1" x14ac:dyDescent="0.3">
      <c r="A156" s="103" t="s">
        <v>927</v>
      </c>
      <c r="B156" s="104" t="s">
        <v>928</v>
      </c>
      <c r="C156" s="105" t="s">
        <v>929</v>
      </c>
      <c r="D156" s="105" t="s">
        <v>930</v>
      </c>
      <c r="E156" s="103" t="s">
        <v>175</v>
      </c>
      <c r="F156" s="103" t="s">
        <v>263</v>
      </c>
      <c r="G156" s="106">
        <v>81</v>
      </c>
      <c r="H156" s="103">
        <v>2000</v>
      </c>
      <c r="I156" s="103">
        <v>0</v>
      </c>
      <c r="J156" s="107" t="s">
        <v>931</v>
      </c>
      <c r="K156" s="108">
        <v>3.3740269999999999</v>
      </c>
      <c r="L156" s="103">
        <v>1</v>
      </c>
      <c r="M156" s="109" t="s">
        <v>143</v>
      </c>
    </row>
    <row r="157" spans="1:13" outlineLevel="1" x14ac:dyDescent="0.3">
      <c r="A157" s="103" t="s">
        <v>932</v>
      </c>
      <c r="B157" s="104" t="s">
        <v>933</v>
      </c>
      <c r="C157" s="105" t="s">
        <v>934</v>
      </c>
      <c r="D157" s="105" t="s">
        <v>935</v>
      </c>
      <c r="E157" s="103" t="s">
        <v>378</v>
      </c>
      <c r="F157" s="103" t="s">
        <v>160</v>
      </c>
      <c r="G157" s="106">
        <v>70</v>
      </c>
      <c r="H157" s="103">
        <v>100</v>
      </c>
      <c r="I157" s="103">
        <v>0</v>
      </c>
      <c r="J157" s="107" t="s">
        <v>179</v>
      </c>
      <c r="K157" s="108">
        <v>0.94616900000000004</v>
      </c>
      <c r="L157" s="103">
        <v>1</v>
      </c>
      <c r="M157" s="109" t="s">
        <v>143</v>
      </c>
    </row>
    <row r="158" spans="1:13" outlineLevel="1" x14ac:dyDescent="0.3">
      <c r="A158" s="103" t="s">
        <v>936</v>
      </c>
      <c r="B158" s="104" t="s">
        <v>937</v>
      </c>
      <c r="C158" s="105" t="s">
        <v>938</v>
      </c>
      <c r="D158" s="105" t="s">
        <v>939</v>
      </c>
      <c r="E158" s="103" t="s">
        <v>378</v>
      </c>
      <c r="F158" s="103" t="s">
        <v>283</v>
      </c>
      <c r="G158" s="106">
        <v>62</v>
      </c>
      <c r="H158" s="103">
        <v>100</v>
      </c>
      <c r="I158" s="103">
        <v>0</v>
      </c>
      <c r="J158" s="107" t="s">
        <v>188</v>
      </c>
      <c r="K158" s="108">
        <v>0.30903599999999998</v>
      </c>
      <c r="L158" s="103">
        <v>1</v>
      </c>
      <c r="M158" s="109" t="s">
        <v>143</v>
      </c>
    </row>
    <row r="159" spans="1:13" outlineLevel="1" x14ac:dyDescent="0.3">
      <c r="A159" s="103" t="s">
        <v>940</v>
      </c>
      <c r="B159" s="104" t="s">
        <v>941</v>
      </c>
      <c r="C159" s="105" t="s">
        <v>942</v>
      </c>
      <c r="D159" s="105" t="s">
        <v>943</v>
      </c>
      <c r="E159" s="103" t="s">
        <v>378</v>
      </c>
      <c r="F159" s="103" t="s">
        <v>187</v>
      </c>
      <c r="G159" s="106">
        <v>64</v>
      </c>
      <c r="H159" s="103">
        <v>100</v>
      </c>
      <c r="I159" s="103">
        <v>0</v>
      </c>
      <c r="J159" s="107" t="s">
        <v>185</v>
      </c>
      <c r="K159" s="108">
        <v>0.31543300000000002</v>
      </c>
      <c r="L159" s="103">
        <v>1</v>
      </c>
      <c r="M159" s="109" t="s">
        <v>143</v>
      </c>
    </row>
    <row r="160" spans="1:13" outlineLevel="1" x14ac:dyDescent="0.3">
      <c r="A160" s="103" t="s">
        <v>944</v>
      </c>
      <c r="B160" s="104" t="s">
        <v>945</v>
      </c>
      <c r="C160" s="105" t="s">
        <v>946</v>
      </c>
      <c r="D160" s="105" t="s">
        <v>947</v>
      </c>
      <c r="E160" s="103" t="s">
        <v>378</v>
      </c>
      <c r="F160" s="103" t="s">
        <v>189</v>
      </c>
      <c r="G160" s="106">
        <v>72</v>
      </c>
      <c r="H160" s="103">
        <v>100</v>
      </c>
      <c r="I160" s="103">
        <v>0</v>
      </c>
      <c r="J160" s="107" t="s">
        <v>259</v>
      </c>
      <c r="K160" s="108">
        <v>1.9090800000000001</v>
      </c>
      <c r="L160" s="103">
        <v>1</v>
      </c>
      <c r="M160" s="109" t="s">
        <v>143</v>
      </c>
    </row>
    <row r="161" spans="1:13" outlineLevel="1" x14ac:dyDescent="0.3">
      <c r="A161" s="103" t="s">
        <v>948</v>
      </c>
      <c r="B161" s="104" t="s">
        <v>949</v>
      </c>
      <c r="C161" s="105" t="s">
        <v>950</v>
      </c>
      <c r="D161" s="105" t="s">
        <v>951</v>
      </c>
      <c r="E161" s="103" t="s">
        <v>378</v>
      </c>
      <c r="F161" s="103" t="s">
        <v>558</v>
      </c>
      <c r="G161" s="106">
        <v>61</v>
      </c>
      <c r="H161" s="103">
        <v>100</v>
      </c>
      <c r="I161" s="103">
        <v>0</v>
      </c>
      <c r="J161" s="107" t="s">
        <v>188</v>
      </c>
      <c r="K161" s="108">
        <v>0.31426900000000002</v>
      </c>
      <c r="L161" s="103">
        <v>1</v>
      </c>
      <c r="M161" s="109" t="s">
        <v>143</v>
      </c>
    </row>
    <row r="162" spans="1:13" outlineLevel="1" x14ac:dyDescent="0.3">
      <c r="A162" s="103" t="s">
        <v>952</v>
      </c>
      <c r="B162" s="104" t="s">
        <v>953</v>
      </c>
      <c r="C162" s="105" t="s">
        <v>954</v>
      </c>
      <c r="D162" s="105" t="s">
        <v>955</v>
      </c>
      <c r="E162" s="103" t="s">
        <v>378</v>
      </c>
      <c r="F162" s="103" t="s">
        <v>165</v>
      </c>
      <c r="G162" s="106">
        <v>66</v>
      </c>
      <c r="H162" s="103">
        <v>100</v>
      </c>
      <c r="I162" s="103">
        <v>0</v>
      </c>
      <c r="J162" s="107" t="s">
        <v>260</v>
      </c>
      <c r="K162" s="108">
        <v>1.300325</v>
      </c>
      <c r="L162" s="103">
        <v>1</v>
      </c>
      <c r="M162" s="109" t="s">
        <v>143</v>
      </c>
    </row>
    <row r="163" spans="1:13" outlineLevel="1" x14ac:dyDescent="0.3">
      <c r="A163" s="103" t="s">
        <v>956</v>
      </c>
      <c r="B163" s="104" t="s">
        <v>957</v>
      </c>
      <c r="C163" s="105" t="s">
        <v>958</v>
      </c>
      <c r="D163" s="105" t="s">
        <v>959</v>
      </c>
      <c r="E163" s="103" t="s">
        <v>175</v>
      </c>
      <c r="F163" s="103" t="s">
        <v>270</v>
      </c>
      <c r="G163" s="106">
        <v>62</v>
      </c>
      <c r="H163" s="103">
        <v>2000</v>
      </c>
      <c r="I163" s="103">
        <v>0</v>
      </c>
      <c r="J163" s="107" t="s">
        <v>188</v>
      </c>
      <c r="K163" s="108">
        <v>0.31080099999999999</v>
      </c>
      <c r="L163" s="103">
        <v>1</v>
      </c>
      <c r="M163" s="109" t="s">
        <v>143</v>
      </c>
    </row>
    <row r="164" spans="1:13" outlineLevel="1" x14ac:dyDescent="0.3">
      <c r="A164" s="103" t="s">
        <v>960</v>
      </c>
      <c r="B164" s="104" t="s">
        <v>961</v>
      </c>
      <c r="C164" s="105" t="s">
        <v>962</v>
      </c>
      <c r="D164" s="105" t="s">
        <v>963</v>
      </c>
      <c r="E164" s="103" t="s">
        <v>378</v>
      </c>
      <c r="F164" s="103" t="s">
        <v>279</v>
      </c>
      <c r="G164" s="106">
        <v>63</v>
      </c>
      <c r="H164" s="103">
        <v>100</v>
      </c>
      <c r="I164" s="103">
        <v>0</v>
      </c>
      <c r="J164" s="107" t="s">
        <v>256</v>
      </c>
      <c r="K164" s="108">
        <v>0.41876000000000002</v>
      </c>
      <c r="L164" s="103">
        <v>1</v>
      </c>
      <c r="M164" s="109" t="s">
        <v>143</v>
      </c>
    </row>
    <row r="165" spans="1:13" outlineLevel="1" x14ac:dyDescent="0.3">
      <c r="A165" s="103" t="s">
        <v>964</v>
      </c>
      <c r="B165" s="104" t="s">
        <v>965</v>
      </c>
      <c r="C165" s="105" t="s">
        <v>966</v>
      </c>
      <c r="D165" s="105" t="s">
        <v>967</v>
      </c>
      <c r="E165" s="103" t="s">
        <v>175</v>
      </c>
      <c r="F165" s="103" t="s">
        <v>263</v>
      </c>
      <c r="G165" s="106">
        <v>81</v>
      </c>
      <c r="H165" s="103">
        <v>2000</v>
      </c>
      <c r="I165" s="103">
        <v>0</v>
      </c>
      <c r="J165" s="107" t="s">
        <v>251</v>
      </c>
      <c r="K165" s="108">
        <v>0.97113000000000005</v>
      </c>
      <c r="L165" s="103">
        <v>1</v>
      </c>
      <c r="M165" s="109" t="s">
        <v>143</v>
      </c>
    </row>
    <row r="166" spans="1:13" outlineLevel="1" x14ac:dyDescent="0.3">
      <c r="A166" s="103" t="s">
        <v>968</v>
      </c>
      <c r="B166" s="104" t="s">
        <v>969</v>
      </c>
      <c r="C166" s="105" t="s">
        <v>970</v>
      </c>
      <c r="D166" s="105" t="s">
        <v>971</v>
      </c>
      <c r="E166" s="103" t="s">
        <v>258</v>
      </c>
      <c r="F166" s="103" t="s">
        <v>972</v>
      </c>
      <c r="G166" s="106">
        <v>82</v>
      </c>
      <c r="H166" s="103">
        <v>20000</v>
      </c>
      <c r="I166" s="103">
        <v>0</v>
      </c>
      <c r="J166" s="107" t="s">
        <v>973</v>
      </c>
      <c r="K166" s="108">
        <v>1.6716219999999999</v>
      </c>
      <c r="L166" s="103">
        <v>1</v>
      </c>
      <c r="M166" s="109" t="s">
        <v>143</v>
      </c>
    </row>
    <row r="167" spans="1:13" outlineLevel="1" x14ac:dyDescent="0.3">
      <c r="A167" s="103" t="s">
        <v>974</v>
      </c>
      <c r="B167" s="104" t="s">
        <v>975</v>
      </c>
      <c r="C167" s="105" t="s">
        <v>976</v>
      </c>
      <c r="D167" s="105" t="s">
        <v>977</v>
      </c>
      <c r="E167" s="103" t="s">
        <v>378</v>
      </c>
      <c r="F167" s="103" t="s">
        <v>158</v>
      </c>
      <c r="G167" s="106">
        <v>95</v>
      </c>
      <c r="H167" s="103">
        <v>100</v>
      </c>
      <c r="I167" s="103">
        <v>0</v>
      </c>
      <c r="J167" s="107" t="s">
        <v>978</v>
      </c>
      <c r="K167" s="108">
        <v>3.1920489999999999</v>
      </c>
      <c r="L167" s="103">
        <v>1</v>
      </c>
      <c r="M167" s="109" t="s">
        <v>143</v>
      </c>
    </row>
    <row r="168" spans="1:13" outlineLevel="1" x14ac:dyDescent="0.3">
      <c r="A168" s="103" t="s">
        <v>979</v>
      </c>
      <c r="B168" s="104" t="s">
        <v>980</v>
      </c>
      <c r="C168" s="105" t="s">
        <v>981</v>
      </c>
      <c r="D168" s="105" t="s">
        <v>982</v>
      </c>
      <c r="E168" s="103" t="s">
        <v>378</v>
      </c>
      <c r="F168" s="103" t="s">
        <v>187</v>
      </c>
      <c r="G168" s="106">
        <v>69</v>
      </c>
      <c r="H168" s="103">
        <v>100</v>
      </c>
      <c r="I168" s="103">
        <v>0</v>
      </c>
      <c r="J168" s="107" t="s">
        <v>983</v>
      </c>
      <c r="K168" s="108">
        <v>1.4888980000000001</v>
      </c>
      <c r="L168" s="103">
        <v>1</v>
      </c>
      <c r="M168" s="109" t="s">
        <v>143</v>
      </c>
    </row>
    <row r="169" spans="1:13" outlineLevel="1" x14ac:dyDescent="0.3">
      <c r="A169" s="103" t="s">
        <v>984</v>
      </c>
      <c r="B169" s="104" t="s">
        <v>985</v>
      </c>
      <c r="C169" s="105" t="s">
        <v>986</v>
      </c>
      <c r="D169" s="105" t="s">
        <v>987</v>
      </c>
      <c r="E169" s="103" t="s">
        <v>378</v>
      </c>
      <c r="F169" s="103" t="s">
        <v>160</v>
      </c>
      <c r="G169" s="106">
        <v>70</v>
      </c>
      <c r="H169" s="103">
        <v>100</v>
      </c>
      <c r="I169" s="103">
        <v>0</v>
      </c>
      <c r="J169" s="107" t="s">
        <v>177</v>
      </c>
      <c r="K169" s="108">
        <v>0.51944999999999997</v>
      </c>
      <c r="L169" s="103">
        <v>1</v>
      </c>
      <c r="M169" s="109" t="s">
        <v>143</v>
      </c>
    </row>
    <row r="170" spans="1:13" x14ac:dyDescent="0.3">
      <c r="A170" s="96" t="s">
        <v>988</v>
      </c>
      <c r="B170" s="97" t="s">
        <v>989</v>
      </c>
      <c r="C170" s="98" t="s">
        <v>990</v>
      </c>
      <c r="D170" s="98" t="s">
        <v>991</v>
      </c>
      <c r="E170" s="96" t="s">
        <v>143</v>
      </c>
      <c r="F170" s="96" t="s">
        <v>143</v>
      </c>
      <c r="G170" s="99">
        <v>77</v>
      </c>
      <c r="H170" s="96">
        <v>17.914148000000001</v>
      </c>
      <c r="I170" s="96">
        <v>5.9</v>
      </c>
      <c r="J170" s="100" t="s">
        <v>992</v>
      </c>
      <c r="K170" s="101">
        <v>541.47146499999997</v>
      </c>
      <c r="L170" s="96">
        <v>28</v>
      </c>
      <c r="M170" s="102" t="s">
        <v>143</v>
      </c>
    </row>
    <row r="171" spans="1:13" outlineLevel="1" x14ac:dyDescent="0.3">
      <c r="A171" s="103" t="s">
        <v>993</v>
      </c>
      <c r="B171" s="104" t="s">
        <v>994</v>
      </c>
      <c r="C171" s="105" t="s">
        <v>995</v>
      </c>
      <c r="D171" s="105" t="s">
        <v>996</v>
      </c>
      <c r="E171" s="103" t="s">
        <v>378</v>
      </c>
      <c r="F171" s="103" t="s">
        <v>165</v>
      </c>
      <c r="G171" s="106">
        <v>46</v>
      </c>
      <c r="H171" s="103">
        <v>100</v>
      </c>
      <c r="I171" s="103">
        <v>0</v>
      </c>
      <c r="J171" s="107" t="s">
        <v>174</v>
      </c>
      <c r="K171" s="108">
        <v>0.30751000000000001</v>
      </c>
      <c r="L171" s="103">
        <v>1</v>
      </c>
      <c r="M171" s="109" t="s">
        <v>143</v>
      </c>
    </row>
    <row r="172" spans="1:13" outlineLevel="1" x14ac:dyDescent="0.3">
      <c r="A172" s="103" t="s">
        <v>997</v>
      </c>
      <c r="B172" s="104" t="s">
        <v>998</v>
      </c>
      <c r="C172" s="105" t="s">
        <v>999</v>
      </c>
      <c r="D172" s="105" t="s">
        <v>1000</v>
      </c>
      <c r="E172" s="103" t="s">
        <v>378</v>
      </c>
      <c r="F172" s="103" t="s">
        <v>160</v>
      </c>
      <c r="G172" s="106">
        <v>70</v>
      </c>
      <c r="H172" s="103">
        <v>100</v>
      </c>
      <c r="I172" s="103">
        <v>0</v>
      </c>
      <c r="J172" s="107" t="s">
        <v>229</v>
      </c>
      <c r="K172" s="108">
        <v>0.77742800000000001</v>
      </c>
      <c r="L172" s="103">
        <v>1</v>
      </c>
      <c r="M172" s="109" t="s">
        <v>143</v>
      </c>
    </row>
    <row r="173" spans="1:13" outlineLevel="1" x14ac:dyDescent="0.3">
      <c r="A173" s="103" t="s">
        <v>1001</v>
      </c>
      <c r="B173" s="104" t="s">
        <v>1002</v>
      </c>
      <c r="C173" s="105" t="s">
        <v>1003</v>
      </c>
      <c r="D173" s="105" t="s">
        <v>1004</v>
      </c>
      <c r="E173" s="103" t="s">
        <v>175</v>
      </c>
      <c r="F173" s="103" t="s">
        <v>311</v>
      </c>
      <c r="G173" s="106">
        <v>62</v>
      </c>
      <c r="H173" s="103">
        <v>2000</v>
      </c>
      <c r="I173" s="103">
        <v>0</v>
      </c>
      <c r="J173" s="107" t="s">
        <v>166</v>
      </c>
      <c r="K173" s="108">
        <v>0.69007499999999999</v>
      </c>
      <c r="L173" s="103">
        <v>1</v>
      </c>
      <c r="M173" s="109" t="s">
        <v>143</v>
      </c>
    </row>
    <row r="174" spans="1:13" outlineLevel="1" x14ac:dyDescent="0.3">
      <c r="A174" s="103" t="s">
        <v>1005</v>
      </c>
      <c r="B174" s="104" t="s">
        <v>1006</v>
      </c>
      <c r="C174" s="105" t="s">
        <v>1007</v>
      </c>
      <c r="D174" s="105" t="s">
        <v>1008</v>
      </c>
      <c r="E174" s="103" t="s">
        <v>175</v>
      </c>
      <c r="F174" s="103" t="s">
        <v>506</v>
      </c>
      <c r="G174" s="106">
        <v>63</v>
      </c>
      <c r="H174" s="103">
        <v>2000</v>
      </c>
      <c r="I174" s="103">
        <v>0</v>
      </c>
      <c r="J174" s="107" t="s">
        <v>199</v>
      </c>
      <c r="K174" s="108">
        <v>0.32592500000000002</v>
      </c>
      <c r="L174" s="103">
        <v>1</v>
      </c>
      <c r="M174" s="109" t="s">
        <v>143</v>
      </c>
    </row>
    <row r="175" spans="1:13" outlineLevel="1" x14ac:dyDescent="0.3">
      <c r="A175" s="103" t="s">
        <v>1009</v>
      </c>
      <c r="B175" s="104" t="s">
        <v>1010</v>
      </c>
      <c r="C175" s="105" t="s">
        <v>1011</v>
      </c>
      <c r="D175" s="105" t="s">
        <v>1012</v>
      </c>
      <c r="E175" s="103" t="s">
        <v>175</v>
      </c>
      <c r="F175" s="103" t="s">
        <v>311</v>
      </c>
      <c r="G175" s="106">
        <v>62</v>
      </c>
      <c r="H175" s="103">
        <v>2000</v>
      </c>
      <c r="I175" s="103">
        <v>0</v>
      </c>
      <c r="J175" s="107" t="s">
        <v>266</v>
      </c>
      <c r="K175" s="108">
        <v>0.432363</v>
      </c>
      <c r="L175" s="103">
        <v>1</v>
      </c>
      <c r="M175" s="109" t="s">
        <v>143</v>
      </c>
    </row>
    <row r="176" spans="1:13" outlineLevel="1" x14ac:dyDescent="0.3">
      <c r="A176" s="103" t="s">
        <v>1013</v>
      </c>
      <c r="B176" s="104" t="s">
        <v>1014</v>
      </c>
      <c r="C176" s="105" t="s">
        <v>1015</v>
      </c>
      <c r="D176" s="105" t="s">
        <v>1016</v>
      </c>
      <c r="E176" s="103" t="s">
        <v>378</v>
      </c>
      <c r="F176" s="103" t="s">
        <v>168</v>
      </c>
      <c r="G176" s="106">
        <v>64</v>
      </c>
      <c r="H176" s="103">
        <v>100</v>
      </c>
      <c r="I176" s="103">
        <v>0</v>
      </c>
      <c r="J176" s="107" t="s">
        <v>155</v>
      </c>
      <c r="K176" s="108">
        <v>0.21077199999999999</v>
      </c>
      <c r="L176" s="103">
        <v>1</v>
      </c>
      <c r="M176" s="109" t="s">
        <v>143</v>
      </c>
    </row>
    <row r="177" spans="1:13" outlineLevel="1" x14ac:dyDescent="0.3">
      <c r="A177" s="103" t="s">
        <v>1017</v>
      </c>
      <c r="B177" s="104" t="s">
        <v>1018</v>
      </c>
      <c r="C177" s="105" t="s">
        <v>1019</v>
      </c>
      <c r="D177" s="105" t="s">
        <v>1020</v>
      </c>
      <c r="E177" s="103" t="s">
        <v>378</v>
      </c>
      <c r="F177" s="103" t="s">
        <v>189</v>
      </c>
      <c r="G177" s="106">
        <v>67</v>
      </c>
      <c r="H177" s="103">
        <v>100</v>
      </c>
      <c r="I177" s="103">
        <v>0</v>
      </c>
      <c r="J177" s="107" t="s">
        <v>191</v>
      </c>
      <c r="K177" s="108">
        <v>0.64902099999999996</v>
      </c>
      <c r="L177" s="103">
        <v>1</v>
      </c>
      <c r="M177" s="109" t="s">
        <v>143</v>
      </c>
    </row>
    <row r="178" spans="1:13" outlineLevel="1" x14ac:dyDescent="0.3">
      <c r="A178" s="103" t="s">
        <v>1021</v>
      </c>
      <c r="B178" s="104" t="s">
        <v>1022</v>
      </c>
      <c r="C178" s="105" t="s">
        <v>1023</v>
      </c>
      <c r="D178" s="105" t="s">
        <v>1024</v>
      </c>
      <c r="E178" s="103" t="s">
        <v>378</v>
      </c>
      <c r="F178" s="103" t="s">
        <v>205</v>
      </c>
      <c r="G178" s="106">
        <v>77</v>
      </c>
      <c r="H178" s="103">
        <v>100</v>
      </c>
      <c r="I178" s="103">
        <v>0</v>
      </c>
      <c r="J178" s="107" t="s">
        <v>162</v>
      </c>
      <c r="K178" s="108">
        <v>0.74574499999999999</v>
      </c>
      <c r="L178" s="103">
        <v>1</v>
      </c>
      <c r="M178" s="109" t="s">
        <v>143</v>
      </c>
    </row>
    <row r="179" spans="1:13" outlineLevel="1" x14ac:dyDescent="0.3">
      <c r="A179" s="103" t="s">
        <v>1025</v>
      </c>
      <c r="B179" s="104" t="s">
        <v>1026</v>
      </c>
      <c r="C179" s="105" t="s">
        <v>1027</v>
      </c>
      <c r="D179" s="105" t="s">
        <v>1028</v>
      </c>
      <c r="E179" s="103" t="s">
        <v>378</v>
      </c>
      <c r="F179" s="103" t="s">
        <v>160</v>
      </c>
      <c r="G179" s="106">
        <v>65</v>
      </c>
      <c r="H179" s="103">
        <v>100</v>
      </c>
      <c r="I179" s="103">
        <v>0</v>
      </c>
      <c r="J179" s="107" t="s">
        <v>1029</v>
      </c>
      <c r="K179" s="108">
        <v>7.999104</v>
      </c>
      <c r="L179" s="103">
        <v>1</v>
      </c>
      <c r="M179" s="109" t="s">
        <v>143</v>
      </c>
    </row>
    <row r="180" spans="1:13" outlineLevel="1" x14ac:dyDescent="0.3">
      <c r="A180" s="103" t="s">
        <v>1030</v>
      </c>
      <c r="B180" s="104" t="s">
        <v>1031</v>
      </c>
      <c r="C180" s="105" t="s">
        <v>1032</v>
      </c>
      <c r="D180" s="105" t="s">
        <v>1033</v>
      </c>
      <c r="E180" s="103" t="s">
        <v>378</v>
      </c>
      <c r="F180" s="103" t="s">
        <v>254</v>
      </c>
      <c r="G180" s="106">
        <v>66</v>
      </c>
      <c r="H180" s="103">
        <v>100</v>
      </c>
      <c r="I180" s="103">
        <v>0</v>
      </c>
      <c r="J180" s="107" t="s">
        <v>188</v>
      </c>
      <c r="K180" s="108">
        <v>0.32363700000000001</v>
      </c>
      <c r="L180" s="103">
        <v>1</v>
      </c>
      <c r="M180" s="109" t="s">
        <v>143</v>
      </c>
    </row>
    <row r="181" spans="1:13" outlineLevel="1" x14ac:dyDescent="0.3">
      <c r="A181" s="103" t="s">
        <v>1034</v>
      </c>
      <c r="B181" s="104" t="s">
        <v>1035</v>
      </c>
      <c r="C181" s="105" t="s">
        <v>1036</v>
      </c>
      <c r="D181" s="105" t="s">
        <v>1037</v>
      </c>
      <c r="E181" s="103" t="s">
        <v>378</v>
      </c>
      <c r="F181" s="103" t="s">
        <v>167</v>
      </c>
      <c r="G181" s="106">
        <v>73</v>
      </c>
      <c r="H181" s="103">
        <v>100</v>
      </c>
      <c r="I181" s="103">
        <v>0</v>
      </c>
      <c r="J181" s="107" t="s">
        <v>1038</v>
      </c>
      <c r="K181" s="108">
        <v>2.0462189999999998</v>
      </c>
      <c r="L181" s="103">
        <v>1</v>
      </c>
      <c r="M181" s="109" t="s">
        <v>143</v>
      </c>
    </row>
    <row r="182" spans="1:13" outlineLevel="1" x14ac:dyDescent="0.3">
      <c r="A182" s="103" t="s">
        <v>1039</v>
      </c>
      <c r="B182" s="104" t="s">
        <v>1040</v>
      </c>
      <c r="C182" s="105" t="s">
        <v>1041</v>
      </c>
      <c r="D182" s="105" t="s">
        <v>1042</v>
      </c>
      <c r="E182" s="103" t="s">
        <v>378</v>
      </c>
      <c r="F182" s="103" t="s">
        <v>173</v>
      </c>
      <c r="G182" s="106">
        <v>67</v>
      </c>
      <c r="H182" s="103">
        <v>100</v>
      </c>
      <c r="I182" s="103">
        <v>0</v>
      </c>
      <c r="J182" s="107" t="s">
        <v>1043</v>
      </c>
      <c r="K182" s="108">
        <v>2.4857800000000001</v>
      </c>
      <c r="L182" s="103">
        <v>1</v>
      </c>
      <c r="M182" s="109" t="s">
        <v>143</v>
      </c>
    </row>
    <row r="183" spans="1:13" outlineLevel="1" x14ac:dyDescent="0.3">
      <c r="A183" s="103" t="s">
        <v>1044</v>
      </c>
      <c r="B183" s="104" t="s">
        <v>1045</v>
      </c>
      <c r="C183" s="105" t="s">
        <v>1046</v>
      </c>
      <c r="D183" s="105" t="s">
        <v>1047</v>
      </c>
      <c r="E183" s="103" t="s">
        <v>378</v>
      </c>
      <c r="F183" s="103" t="s">
        <v>189</v>
      </c>
      <c r="G183" s="106">
        <v>72</v>
      </c>
      <c r="H183" s="103">
        <v>100</v>
      </c>
      <c r="I183" s="103">
        <v>0</v>
      </c>
      <c r="J183" s="107" t="s">
        <v>262</v>
      </c>
      <c r="K183" s="108">
        <v>1.1171</v>
      </c>
      <c r="L183" s="103">
        <v>1</v>
      </c>
      <c r="M183" s="109" t="s">
        <v>143</v>
      </c>
    </row>
    <row r="184" spans="1:13" outlineLevel="1" x14ac:dyDescent="0.3">
      <c r="A184" s="103" t="s">
        <v>1048</v>
      </c>
      <c r="B184" s="104" t="s">
        <v>1049</v>
      </c>
      <c r="C184" s="105" t="s">
        <v>1050</v>
      </c>
      <c r="D184" s="105" t="s">
        <v>1051</v>
      </c>
      <c r="E184" s="103" t="s">
        <v>378</v>
      </c>
      <c r="F184" s="103" t="s">
        <v>161</v>
      </c>
      <c r="G184" s="106">
        <v>56</v>
      </c>
      <c r="H184" s="103">
        <v>100</v>
      </c>
      <c r="I184" s="103">
        <v>0</v>
      </c>
      <c r="J184" s="107" t="s">
        <v>257</v>
      </c>
      <c r="K184" s="108">
        <v>0.20653099999999999</v>
      </c>
      <c r="L184" s="103">
        <v>1</v>
      </c>
      <c r="M184" s="109" t="s">
        <v>143</v>
      </c>
    </row>
    <row r="185" spans="1:13" outlineLevel="1" x14ac:dyDescent="0.3">
      <c r="A185" s="103" t="s">
        <v>1052</v>
      </c>
      <c r="B185" s="104" t="s">
        <v>1053</v>
      </c>
      <c r="C185" s="105" t="s">
        <v>1054</v>
      </c>
      <c r="D185" s="105" t="s">
        <v>1055</v>
      </c>
      <c r="E185" s="103" t="s">
        <v>378</v>
      </c>
      <c r="F185" s="103" t="s">
        <v>178</v>
      </c>
      <c r="G185" s="106">
        <v>54</v>
      </c>
      <c r="H185" s="103">
        <v>100</v>
      </c>
      <c r="I185" s="103">
        <v>0</v>
      </c>
      <c r="J185" s="107" t="s">
        <v>191</v>
      </c>
      <c r="K185" s="108">
        <v>0.52588999999999997</v>
      </c>
      <c r="L185" s="103">
        <v>1</v>
      </c>
      <c r="M185" s="109" t="s">
        <v>143</v>
      </c>
    </row>
    <row r="186" spans="1:13" outlineLevel="1" x14ac:dyDescent="0.3">
      <c r="A186" s="103" t="s">
        <v>1056</v>
      </c>
      <c r="B186" s="104" t="s">
        <v>1057</v>
      </c>
      <c r="C186" s="105" t="s">
        <v>1058</v>
      </c>
      <c r="D186" s="105" t="s">
        <v>1059</v>
      </c>
      <c r="E186" s="103" t="s">
        <v>151</v>
      </c>
      <c r="F186" s="103" t="s">
        <v>169</v>
      </c>
      <c r="G186" s="106">
        <v>51</v>
      </c>
      <c r="H186" s="103">
        <v>500</v>
      </c>
      <c r="I186" s="103">
        <v>0</v>
      </c>
      <c r="J186" s="107" t="s">
        <v>170</v>
      </c>
      <c r="K186" s="108">
        <v>2.8457E-2</v>
      </c>
      <c r="L186" s="103">
        <v>1</v>
      </c>
      <c r="M186" s="109" t="s">
        <v>143</v>
      </c>
    </row>
    <row r="187" spans="1:13" outlineLevel="1" x14ac:dyDescent="0.3">
      <c r="A187" s="103" t="s">
        <v>1060</v>
      </c>
      <c r="B187" s="104" t="s">
        <v>1061</v>
      </c>
      <c r="C187" s="105" t="s">
        <v>1062</v>
      </c>
      <c r="D187" s="105" t="s">
        <v>1063</v>
      </c>
      <c r="E187" s="103" t="s">
        <v>378</v>
      </c>
      <c r="F187" s="103" t="s">
        <v>161</v>
      </c>
      <c r="G187" s="106">
        <v>46</v>
      </c>
      <c r="H187" s="103">
        <v>100</v>
      </c>
      <c r="I187" s="103">
        <v>0</v>
      </c>
      <c r="J187" s="107" t="s">
        <v>217</v>
      </c>
      <c r="K187" s="108">
        <v>0.20993400000000001</v>
      </c>
      <c r="L187" s="103">
        <v>1</v>
      </c>
      <c r="M187" s="109" t="s">
        <v>143</v>
      </c>
    </row>
    <row r="188" spans="1:13" outlineLevel="1" x14ac:dyDescent="0.3">
      <c r="A188" s="103" t="s">
        <v>1064</v>
      </c>
      <c r="B188" s="104" t="s">
        <v>1065</v>
      </c>
      <c r="C188" s="105" t="s">
        <v>1066</v>
      </c>
      <c r="D188" s="105" t="s">
        <v>1067</v>
      </c>
      <c r="E188" s="103" t="s">
        <v>378</v>
      </c>
      <c r="F188" s="103" t="s">
        <v>173</v>
      </c>
      <c r="G188" s="106">
        <v>52</v>
      </c>
      <c r="H188" s="103">
        <v>100</v>
      </c>
      <c r="I188" s="103">
        <v>0</v>
      </c>
      <c r="J188" s="107" t="s">
        <v>229</v>
      </c>
      <c r="K188" s="108">
        <v>0.57389900000000005</v>
      </c>
      <c r="L188" s="103">
        <v>1</v>
      </c>
      <c r="M188" s="109" t="s">
        <v>143</v>
      </c>
    </row>
    <row r="189" spans="1:13" outlineLevel="1" x14ac:dyDescent="0.3">
      <c r="A189" s="103" t="s">
        <v>1068</v>
      </c>
      <c r="B189" s="104" t="s">
        <v>1069</v>
      </c>
      <c r="C189" s="105" t="s">
        <v>1070</v>
      </c>
      <c r="D189" s="105" t="s">
        <v>1071</v>
      </c>
      <c r="E189" s="103" t="s">
        <v>378</v>
      </c>
      <c r="F189" s="103" t="s">
        <v>189</v>
      </c>
      <c r="G189" s="106">
        <v>57</v>
      </c>
      <c r="H189" s="103">
        <v>100</v>
      </c>
      <c r="I189" s="103">
        <v>0</v>
      </c>
      <c r="J189" s="107" t="s">
        <v>141</v>
      </c>
      <c r="K189" s="108">
        <v>2.7888549999999999</v>
      </c>
      <c r="L189" s="103">
        <v>1</v>
      </c>
      <c r="M189" s="109" t="s">
        <v>143</v>
      </c>
    </row>
    <row r="190" spans="1:13" outlineLevel="1" x14ac:dyDescent="0.3">
      <c r="A190" s="103" t="s">
        <v>1072</v>
      </c>
      <c r="B190" s="104" t="s">
        <v>1073</v>
      </c>
      <c r="C190" s="105" t="s">
        <v>1074</v>
      </c>
      <c r="D190" s="105" t="s">
        <v>1075</v>
      </c>
      <c r="E190" s="103" t="s">
        <v>378</v>
      </c>
      <c r="F190" s="103" t="s">
        <v>186</v>
      </c>
      <c r="G190" s="106">
        <v>59</v>
      </c>
      <c r="H190" s="103">
        <v>100</v>
      </c>
      <c r="I190" s="103">
        <v>0</v>
      </c>
      <c r="J190" s="107" t="s">
        <v>1076</v>
      </c>
      <c r="K190" s="108">
        <v>1.4041349999999999</v>
      </c>
      <c r="L190" s="103">
        <v>1</v>
      </c>
      <c r="M190" s="109" t="s">
        <v>143</v>
      </c>
    </row>
    <row r="191" spans="1:13" outlineLevel="1" x14ac:dyDescent="0.3">
      <c r="A191" s="103" t="s">
        <v>1077</v>
      </c>
      <c r="B191" s="104" t="s">
        <v>1078</v>
      </c>
      <c r="C191" s="105" t="s">
        <v>1079</v>
      </c>
      <c r="D191" s="105" t="s">
        <v>1080</v>
      </c>
      <c r="E191" s="103" t="s">
        <v>378</v>
      </c>
      <c r="F191" s="103" t="s">
        <v>160</v>
      </c>
      <c r="G191" s="106">
        <v>55</v>
      </c>
      <c r="H191" s="103">
        <v>100</v>
      </c>
      <c r="I191" s="103">
        <v>0</v>
      </c>
      <c r="J191" s="107" t="s">
        <v>157</v>
      </c>
      <c r="K191" s="108">
        <v>0.215645</v>
      </c>
      <c r="L191" s="103">
        <v>1</v>
      </c>
      <c r="M191" s="109" t="s">
        <v>143</v>
      </c>
    </row>
    <row r="192" spans="1:13" outlineLevel="1" x14ac:dyDescent="0.3">
      <c r="A192" s="103" t="s">
        <v>1081</v>
      </c>
      <c r="B192" s="104" t="s">
        <v>1082</v>
      </c>
      <c r="C192" s="105" t="s">
        <v>1083</v>
      </c>
      <c r="D192" s="105" t="s">
        <v>1084</v>
      </c>
      <c r="E192" s="103" t="s">
        <v>378</v>
      </c>
      <c r="F192" s="103" t="s">
        <v>279</v>
      </c>
      <c r="G192" s="106">
        <v>63</v>
      </c>
      <c r="H192" s="103">
        <v>100</v>
      </c>
      <c r="I192" s="103">
        <v>0</v>
      </c>
      <c r="J192" s="107" t="s">
        <v>155</v>
      </c>
      <c r="K192" s="108">
        <v>0.211808</v>
      </c>
      <c r="L192" s="103">
        <v>1</v>
      </c>
      <c r="M192" s="109" t="s">
        <v>143</v>
      </c>
    </row>
    <row r="193" spans="1:13" outlineLevel="1" x14ac:dyDescent="0.3">
      <c r="A193" s="103" t="s">
        <v>1085</v>
      </c>
      <c r="B193" s="104" t="s">
        <v>1086</v>
      </c>
      <c r="C193" s="105" t="s">
        <v>1087</v>
      </c>
      <c r="D193" s="105" t="s">
        <v>1088</v>
      </c>
      <c r="E193" s="103" t="s">
        <v>378</v>
      </c>
      <c r="F193" s="103" t="s">
        <v>180</v>
      </c>
      <c r="G193" s="106">
        <v>63</v>
      </c>
      <c r="H193" s="103">
        <v>100</v>
      </c>
      <c r="I193" s="103">
        <v>0</v>
      </c>
      <c r="J193" s="107" t="s">
        <v>688</v>
      </c>
      <c r="K193" s="108">
        <v>1.0150349999999999</v>
      </c>
      <c r="L193" s="103">
        <v>1</v>
      </c>
      <c r="M193" s="109" t="s">
        <v>143</v>
      </c>
    </row>
    <row r="194" spans="1:13" outlineLevel="1" x14ac:dyDescent="0.3">
      <c r="A194" s="103" t="s">
        <v>1089</v>
      </c>
      <c r="B194" s="104" t="s">
        <v>1090</v>
      </c>
      <c r="C194" s="105" t="s">
        <v>1091</v>
      </c>
      <c r="D194" s="105" t="s">
        <v>1092</v>
      </c>
      <c r="E194" s="103" t="s">
        <v>378</v>
      </c>
      <c r="F194" s="103" t="s">
        <v>161</v>
      </c>
      <c r="G194" s="106">
        <v>71</v>
      </c>
      <c r="H194" s="103">
        <v>100</v>
      </c>
      <c r="I194" s="103">
        <v>0</v>
      </c>
      <c r="J194" s="107" t="s">
        <v>162</v>
      </c>
      <c r="K194" s="108">
        <v>0.68318400000000001</v>
      </c>
      <c r="L194" s="103">
        <v>1</v>
      </c>
      <c r="M194" s="109" t="s">
        <v>143</v>
      </c>
    </row>
    <row r="195" spans="1:13" outlineLevel="1" x14ac:dyDescent="0.3">
      <c r="A195" s="103" t="s">
        <v>1093</v>
      </c>
      <c r="B195" s="104" t="s">
        <v>1094</v>
      </c>
      <c r="C195" s="105" t="s">
        <v>1095</v>
      </c>
      <c r="D195" s="105" t="s">
        <v>1096</v>
      </c>
      <c r="E195" s="103" t="s">
        <v>151</v>
      </c>
      <c r="F195" s="103" t="s">
        <v>156</v>
      </c>
      <c r="G195" s="106">
        <v>52</v>
      </c>
      <c r="H195" s="103">
        <v>500</v>
      </c>
      <c r="I195" s="103">
        <v>0</v>
      </c>
      <c r="J195" s="107" t="s">
        <v>196</v>
      </c>
      <c r="K195" s="108">
        <v>4.4165000000000003E-2</v>
      </c>
      <c r="L195" s="103">
        <v>1</v>
      </c>
      <c r="M195" s="109" t="s">
        <v>143</v>
      </c>
    </row>
    <row r="196" spans="1:13" outlineLevel="1" x14ac:dyDescent="0.3">
      <c r="A196" s="103" t="s">
        <v>1097</v>
      </c>
      <c r="B196" s="104" t="s">
        <v>1098</v>
      </c>
      <c r="C196" s="105" t="s">
        <v>1099</v>
      </c>
      <c r="D196" s="105" t="s">
        <v>1100</v>
      </c>
      <c r="E196" s="103" t="s">
        <v>378</v>
      </c>
      <c r="F196" s="103" t="s">
        <v>173</v>
      </c>
      <c r="G196" s="106">
        <v>67</v>
      </c>
      <c r="H196" s="103">
        <v>100</v>
      </c>
      <c r="I196" s="103">
        <v>0</v>
      </c>
      <c r="J196" s="107" t="s">
        <v>179</v>
      </c>
      <c r="K196" s="108">
        <v>0.86156200000000005</v>
      </c>
      <c r="L196" s="103">
        <v>1</v>
      </c>
      <c r="M196" s="109" t="s">
        <v>143</v>
      </c>
    </row>
    <row r="197" spans="1:13" outlineLevel="1" x14ac:dyDescent="0.3">
      <c r="A197" s="103" t="s">
        <v>1101</v>
      </c>
      <c r="B197" s="104" t="s">
        <v>1102</v>
      </c>
      <c r="C197" s="105" t="s">
        <v>1103</v>
      </c>
      <c r="D197" s="105" t="s">
        <v>1104</v>
      </c>
      <c r="E197" s="103" t="s">
        <v>378</v>
      </c>
      <c r="F197" s="103" t="s">
        <v>168</v>
      </c>
      <c r="G197" s="106">
        <v>64</v>
      </c>
      <c r="H197" s="103">
        <v>100</v>
      </c>
      <c r="I197" s="103">
        <v>0</v>
      </c>
      <c r="J197" s="107" t="s">
        <v>797</v>
      </c>
      <c r="K197" s="108">
        <v>0.85604400000000003</v>
      </c>
      <c r="L197" s="103">
        <v>1</v>
      </c>
      <c r="M197" s="109" t="s">
        <v>143</v>
      </c>
    </row>
    <row r="198" spans="1:13" outlineLevel="1" x14ac:dyDescent="0.3">
      <c r="A198" s="103" t="s">
        <v>1105</v>
      </c>
      <c r="B198" s="104" t="s">
        <v>1106</v>
      </c>
      <c r="C198" s="105" t="s">
        <v>1107</v>
      </c>
      <c r="D198" s="105" t="s">
        <v>1108</v>
      </c>
      <c r="E198" s="103" t="s">
        <v>219</v>
      </c>
      <c r="F198" s="103" t="s">
        <v>169</v>
      </c>
      <c r="G198" s="106">
        <v>13</v>
      </c>
      <c r="H198" s="103">
        <v>500</v>
      </c>
      <c r="I198" s="103">
        <v>0</v>
      </c>
      <c r="J198" s="107" t="s">
        <v>170</v>
      </c>
      <c r="K198" s="108">
        <v>9.2580000000000006E-3</v>
      </c>
      <c r="L198" s="103">
        <v>1</v>
      </c>
      <c r="M198" s="109" t="s">
        <v>143</v>
      </c>
    </row>
    <row r="199" spans="1:13" x14ac:dyDescent="0.3">
      <c r="A199" s="96" t="s">
        <v>1109</v>
      </c>
      <c r="B199" s="97" t="s">
        <v>1110</v>
      </c>
      <c r="C199" s="98" t="s">
        <v>1111</v>
      </c>
      <c r="D199" s="98" t="s">
        <v>1112</v>
      </c>
      <c r="E199" s="96" t="s">
        <v>143</v>
      </c>
      <c r="F199" s="96" t="s">
        <v>143</v>
      </c>
      <c r="G199" s="99">
        <v>29</v>
      </c>
      <c r="H199" s="96">
        <v>4.8153379999999997</v>
      </c>
      <c r="I199" s="96">
        <v>5.9</v>
      </c>
      <c r="J199" s="100" t="s">
        <v>1113</v>
      </c>
      <c r="K199" s="101">
        <v>103.834868</v>
      </c>
      <c r="L199" s="96">
        <v>1</v>
      </c>
      <c r="M199" s="102" t="s">
        <v>143</v>
      </c>
    </row>
    <row r="200" spans="1:13" outlineLevel="1" x14ac:dyDescent="0.3">
      <c r="A200" s="103" t="s">
        <v>1114</v>
      </c>
      <c r="B200" s="104" t="s">
        <v>1115</v>
      </c>
      <c r="C200" s="105" t="s">
        <v>1116</v>
      </c>
      <c r="D200" s="105" t="s">
        <v>140</v>
      </c>
      <c r="E200" s="103" t="s">
        <v>219</v>
      </c>
      <c r="F200" s="103" t="s">
        <v>156</v>
      </c>
      <c r="G200" s="106">
        <v>29</v>
      </c>
      <c r="H200" s="103">
        <v>500</v>
      </c>
      <c r="I200" s="103">
        <v>0</v>
      </c>
      <c r="J200" s="107" t="s">
        <v>170</v>
      </c>
      <c r="K200" s="108">
        <v>2.2773000000000002E-2</v>
      </c>
      <c r="L200" s="103">
        <v>1</v>
      </c>
      <c r="M200" s="109" t="s">
        <v>143</v>
      </c>
    </row>
    <row r="201" spans="1:13" x14ac:dyDescent="0.3">
      <c r="A201" s="96" t="s">
        <v>1117</v>
      </c>
      <c r="B201" s="97" t="s">
        <v>1118</v>
      </c>
      <c r="C201" s="98" t="s">
        <v>1119</v>
      </c>
      <c r="D201" s="98" t="s">
        <v>1120</v>
      </c>
      <c r="E201" s="96" t="s">
        <v>143</v>
      </c>
      <c r="F201" s="96" t="s">
        <v>143</v>
      </c>
      <c r="G201" s="99">
        <v>73</v>
      </c>
      <c r="H201" s="96">
        <v>6.8792879999999998</v>
      </c>
      <c r="I201" s="96">
        <v>5.9</v>
      </c>
      <c r="J201" s="100" t="s">
        <v>1121</v>
      </c>
      <c r="K201" s="101">
        <v>101.754722</v>
      </c>
      <c r="L201" s="96">
        <v>3</v>
      </c>
      <c r="M201" s="102" t="s">
        <v>143</v>
      </c>
    </row>
    <row r="202" spans="1:13" outlineLevel="1" x14ac:dyDescent="0.3">
      <c r="A202" s="103" t="s">
        <v>1122</v>
      </c>
      <c r="B202" s="104" t="s">
        <v>1123</v>
      </c>
      <c r="C202" s="105" t="s">
        <v>1124</v>
      </c>
      <c r="D202" s="105" t="s">
        <v>1125</v>
      </c>
      <c r="E202" s="103" t="s">
        <v>378</v>
      </c>
      <c r="F202" s="103" t="s">
        <v>171</v>
      </c>
      <c r="G202" s="106">
        <v>68</v>
      </c>
      <c r="H202" s="103">
        <v>100</v>
      </c>
      <c r="I202" s="103">
        <v>0</v>
      </c>
      <c r="J202" s="107" t="s">
        <v>188</v>
      </c>
      <c r="K202" s="108">
        <v>0.32187300000000002</v>
      </c>
      <c r="L202" s="103">
        <v>1</v>
      </c>
      <c r="M202" s="109" t="s">
        <v>143</v>
      </c>
    </row>
    <row r="203" spans="1:13" outlineLevel="1" x14ac:dyDescent="0.3">
      <c r="A203" s="103" t="s">
        <v>1126</v>
      </c>
      <c r="B203" s="104" t="s">
        <v>1127</v>
      </c>
      <c r="C203" s="105" t="s">
        <v>1128</v>
      </c>
      <c r="D203" s="105" t="s">
        <v>1129</v>
      </c>
      <c r="E203" s="103" t="s">
        <v>151</v>
      </c>
      <c r="F203" s="103" t="s">
        <v>152</v>
      </c>
      <c r="G203" s="106">
        <v>29</v>
      </c>
      <c r="H203" s="103">
        <v>500</v>
      </c>
      <c r="I203" s="103">
        <v>0</v>
      </c>
      <c r="J203" s="107" t="s">
        <v>153</v>
      </c>
      <c r="K203" s="108">
        <v>1.1965999999999999E-2</v>
      </c>
      <c r="L203" s="103">
        <v>1</v>
      </c>
      <c r="M203" s="109" t="s">
        <v>143</v>
      </c>
    </row>
    <row r="204" spans="1:13" outlineLevel="1" x14ac:dyDescent="0.3">
      <c r="A204" s="103" t="s">
        <v>1130</v>
      </c>
      <c r="B204" s="104" t="s">
        <v>1131</v>
      </c>
      <c r="C204" s="105" t="s">
        <v>1132</v>
      </c>
      <c r="D204" s="105" t="s">
        <v>1133</v>
      </c>
      <c r="E204" s="103" t="s">
        <v>378</v>
      </c>
      <c r="F204" s="103" t="s">
        <v>180</v>
      </c>
      <c r="G204" s="106">
        <v>73</v>
      </c>
      <c r="H204" s="103">
        <v>100</v>
      </c>
      <c r="I204" s="103">
        <v>0</v>
      </c>
      <c r="J204" s="107" t="s">
        <v>1134</v>
      </c>
      <c r="K204" s="108">
        <v>4.0741050000000003</v>
      </c>
      <c r="L204" s="103">
        <v>1</v>
      </c>
      <c r="M204" s="109" t="s">
        <v>143</v>
      </c>
    </row>
    <row r="205" spans="1:13" x14ac:dyDescent="0.3">
      <c r="A205" s="110" t="s">
        <v>143</v>
      </c>
      <c r="B205" s="110" t="s">
        <v>144</v>
      </c>
      <c r="C205" s="111" t="s">
        <v>358</v>
      </c>
      <c r="D205" s="111" t="s">
        <v>1120</v>
      </c>
      <c r="E205" s="112" t="s">
        <v>143</v>
      </c>
      <c r="F205" s="112" t="s">
        <v>143</v>
      </c>
      <c r="G205" s="113">
        <v>104</v>
      </c>
      <c r="H205" s="112">
        <v>92.155778999999995</v>
      </c>
      <c r="I205" s="112">
        <v>4.0999999999999996</v>
      </c>
      <c r="J205" s="114" t="s">
        <v>1135</v>
      </c>
      <c r="K205" s="115">
        <v>2806.1181110000002</v>
      </c>
      <c r="L205" s="112">
        <v>191</v>
      </c>
      <c r="M205" s="110" t="s">
        <v>143</v>
      </c>
    </row>
    <row r="206" spans="1:13" ht="30" customHeight="1" x14ac:dyDescent="0.3"/>
  </sheetData>
  <hyperlinks>
    <hyperlink ref="D39" r:id="rId1" xr:uid="{A3B30684-116A-4D8B-81B5-EBAF204D1076}"/>
    <hyperlink ref="C113" r:id="rId2" xr:uid="{BEC7F398-8F74-42B2-BD2C-BB04E2F56AB2}"/>
    <hyperlink ref="F132" r:id="rId3" xr:uid="{7342520A-C1E2-4BDC-8D7A-248109C00ED8}"/>
    <hyperlink ref="F16" r:id="rId4" xr:uid="{13F56684-D747-4B74-92B3-60A222A0FC87}"/>
    <hyperlink ref="C89" r:id="rId5" xr:uid="{6DA43086-A9F0-458C-AB27-07865A369893}"/>
    <hyperlink ref="C10" r:id="rId6" xr:uid="{38F78935-0B10-4569-BAF1-4172C4CDD3CE}"/>
    <hyperlink ref="C126" r:id="rId7" xr:uid="{AA6A890C-87E6-4A20-B3AB-0CADD7F27BBA}"/>
    <hyperlink ref="F5" r:id="rId8" xr:uid="{925877B1-86CC-41D4-B691-0B1F37D19C6F}"/>
    <hyperlink ref="C52" r:id="rId9" xr:uid="{C4D798FC-DF77-4C77-A315-1151EC1C5A62}"/>
    <hyperlink ref="F90" r:id="rId10" xr:uid="{7BA74B6D-6A38-48E6-A5E6-F8BBDA58408E}"/>
    <hyperlink ref="F66" r:id="rId11" xr:uid="{8F6DF807-3C54-43A8-AD01-9E1BA0ED6282}"/>
    <hyperlink ref="F103" r:id="rId12" xr:uid="{6FB670E3-4946-4EC5-BB36-61AC57F0CEA1}"/>
    <hyperlink ref="D191" r:id="rId13" xr:uid="{9E07859A-091E-43D1-903B-B4C7C595E080}"/>
    <hyperlink ref="D80" r:id="rId14" xr:uid="{7A3DDE65-DC64-46CA-BC37-ED438DC2BA0D}"/>
    <hyperlink ref="D23" r:id="rId15" xr:uid="{DE774507-F0A9-42D6-969B-B87822BDC751}"/>
    <hyperlink ref="C173" r:id="rId16" xr:uid="{BDA39C7B-CF75-41E4-975E-6F37E59EF7E3}"/>
    <hyperlink ref="C21" r:id="rId17" xr:uid="{C3F85054-10C3-4B87-8561-5D449C59E5DF}"/>
    <hyperlink ref="C106" r:id="rId18" xr:uid="{553D227C-9BBE-45B9-8A71-B9F8FC7030AB}"/>
    <hyperlink ref="C44" r:id="rId19" xr:uid="{0FAF1619-9873-4CB3-8C1A-0EA6BC1E6018}"/>
    <hyperlink ref="C137" r:id="rId20" xr:uid="{D07B68D4-2FE4-45E6-942E-3F862AE11AA0}"/>
    <hyperlink ref="D174" r:id="rId21" xr:uid="{843672F9-2ACD-4EF8-9C73-17E36172FBD1}"/>
    <hyperlink ref="D59" r:id="rId22" xr:uid="{BAF2D244-7D65-4357-AE8A-55CFD6C4558F}"/>
    <hyperlink ref="C144" r:id="rId23" xr:uid="{FA422034-A89E-4B85-8F98-083660F6006E}"/>
    <hyperlink ref="C37" r:id="rId24" xr:uid="{503BEC8D-1A2E-40DF-8617-13878CBBB9AF}"/>
    <hyperlink ref="D109" r:id="rId25" xr:uid="{ED377A98-5291-45E2-8A48-0114A40D5860}"/>
    <hyperlink ref="D85" r:id="rId26" xr:uid="{010008A2-110C-4E5F-8B62-7A5A47B087FB}"/>
    <hyperlink ref="D186" r:id="rId27" xr:uid="{D5D3449C-7BE3-4706-8A0A-3D55DDF9BB6C}"/>
    <hyperlink ref="F178" r:id="rId28" xr:uid="{EF99C5C5-1421-4999-8A9C-07F3CC3D1515}"/>
    <hyperlink ref="C94" r:id="rId29" xr:uid="{1E91447B-CE09-49CF-9719-4304AA1E9394}"/>
    <hyperlink ref="D64" r:id="rId30" xr:uid="{EEE70FA0-0C1B-40C9-BF8F-C9A1A4FD1F63}"/>
    <hyperlink ref="C177" r:id="rId31" xr:uid="{04BD755C-9C05-4AE9-AB9D-467B91539BB5}"/>
    <hyperlink ref="D107" r:id="rId32" xr:uid="{C71C108F-9938-4657-BB27-0D9E24A0E542}"/>
    <hyperlink ref="F202" r:id="rId33" xr:uid="{8540B1D8-402D-4331-BF6F-30D117DBF79A}"/>
    <hyperlink ref="F158" r:id="rId34" xr:uid="{EF717FA1-ABE3-4CB0-A919-E5F99EE60D51}"/>
    <hyperlink ref="D169" r:id="rId35" xr:uid="{76E13D2F-13AD-4DA9-81F3-A05795BF064D}"/>
    <hyperlink ref="C62" r:id="rId36" xr:uid="{1E70B95C-A151-4C3A-882C-C6F5361CE026}"/>
    <hyperlink ref="D40" r:id="rId37" xr:uid="{B2458D16-74FD-43FB-AF4D-1D3189CD4021}"/>
    <hyperlink ref="C138" r:id="rId38" xr:uid="{4BCA76D9-0788-46DA-B047-CD60BAAC7436}"/>
    <hyperlink ref="C20" r:id="rId39" xr:uid="{E1FD6D2B-7972-4E09-B917-0359A12E5ACE}"/>
    <hyperlink ref="D155" r:id="rId40" xr:uid="{C13C78FF-48F2-43D2-A3EC-16EC1620D58D}"/>
    <hyperlink ref="D178" r:id="rId41" xr:uid="{6C51A36C-87AC-4F03-A7D3-87D2BCCC5598}"/>
    <hyperlink ref="C28" r:id="rId42" xr:uid="{97592AC9-695D-4FAE-8EDE-A8C36B097388}"/>
    <hyperlink ref="F62" r:id="rId43" xr:uid="{BBA81148-8A48-40F9-B2A8-0A09BE1ABDDF}"/>
    <hyperlink ref="D97" r:id="rId44" xr:uid="{2CE2A7A2-518E-457B-8AB6-C642B769F08E}"/>
    <hyperlink ref="D18" r:id="rId45" xr:uid="{76A7ED38-9D58-47A5-A9E9-281E9751EA09}"/>
    <hyperlink ref="D32" r:id="rId46" xr:uid="{77ABF7E2-BF02-4148-A7BD-F3E5700D7C3E}"/>
    <hyperlink ref="D71" r:id="rId47" xr:uid="{A31BE97F-B3AE-4D70-A301-9792EDAF75BA}"/>
    <hyperlink ref="D145" r:id="rId48" xr:uid="{10F66617-6DD6-47B2-BD7C-B05B495B4B5C}"/>
    <hyperlink ref="C154" r:id="rId49" xr:uid="{14599A5D-96FC-4E26-87A2-1C9030F98981}"/>
    <hyperlink ref="F40" r:id="rId50" xr:uid="{271A1738-B1C1-4E48-8EF1-DE6E07DA3CC3}"/>
    <hyperlink ref="D171" r:id="rId51" xr:uid="{1A98F263-2997-454C-8B9A-261A623F16B9}"/>
    <hyperlink ref="C58" r:id="rId52" xr:uid="{81CD4C47-214D-4CC2-9DD2-7B2EAF28ED2E}"/>
    <hyperlink ref="C190" r:id="rId53" xr:uid="{C0CA9E1A-9B9F-48CE-8632-37EA58ED83EA}"/>
    <hyperlink ref="C13" r:id="rId54" xr:uid="{E552EB9C-A9EF-4975-B713-71A4E75CB9E9}"/>
    <hyperlink ref="D165" r:id="rId55" xr:uid="{1CBBAE4F-C7E8-461F-89C6-F9EF08E60B0B}"/>
    <hyperlink ref="D163" r:id="rId56" xr:uid="{9876AFFC-C25D-4CC1-8533-ABDE6378BD3F}"/>
    <hyperlink ref="D195" r:id="rId57" xr:uid="{95F2C11B-E696-4758-9136-D6ADC9560F01}"/>
    <hyperlink ref="F147" r:id="rId58" xr:uid="{47E412B2-A7CB-461D-851B-DD1599BF1429}"/>
    <hyperlink ref="C18" r:id="rId59" xr:uid="{EF40FE55-416D-414C-A4D8-A89445F9BECC}"/>
    <hyperlink ref="F162" r:id="rId60" xr:uid="{05250CAA-FB56-4FC1-AD52-FBDA90087E42}"/>
    <hyperlink ref="C16" r:id="rId61" xr:uid="{1A544D82-05C9-48EB-95EF-C05E3A923088}"/>
    <hyperlink ref="F64" r:id="rId62" xr:uid="{0A60C626-373F-4F1B-AAD5-2FAB2E4D18AE}"/>
    <hyperlink ref="F29" r:id="rId63" xr:uid="{F4C0E385-7E52-426F-8820-0D63594561F9}"/>
    <hyperlink ref="F156" r:id="rId64" xr:uid="{DC5B3DEC-C53D-4ACB-8196-D6A6028FABBE}"/>
    <hyperlink ref="C38" r:id="rId65" xr:uid="{50FD6B1A-CC04-4B74-8289-9FCE4D86EF62}"/>
    <hyperlink ref="C49" r:id="rId66" xr:uid="{DE638FE9-2352-4234-8B86-15D60E29B609}"/>
    <hyperlink ref="C130" r:id="rId67" xr:uid="{6658FC54-9BEC-4E21-A3F9-F3690AEBC179}"/>
    <hyperlink ref="F120" r:id="rId68" xr:uid="{E6805D76-16F4-47CF-84EA-F1F495C69480}"/>
    <hyperlink ref="D87" r:id="rId69" xr:uid="{2661F04B-6037-4BF3-867F-2E9328B508F4}"/>
    <hyperlink ref="C82" r:id="rId70" xr:uid="{43B9672D-FE99-4666-B20C-9D02BA8EEFB6}"/>
    <hyperlink ref="D10" r:id="rId71" xr:uid="{249F95C0-FB74-48E7-A83B-89DA40599A24}"/>
    <hyperlink ref="F26" r:id="rId72" xr:uid="{845A9711-0162-401E-9C02-42828E5128A9}"/>
    <hyperlink ref="F164" r:id="rId73" xr:uid="{A79AD0AC-A963-4482-9096-D537C7DAC720}"/>
    <hyperlink ref="C149" r:id="rId74" xr:uid="{8B7C5D6C-7665-47DA-91EF-10F723A56C9F}"/>
    <hyperlink ref="D170" r:id="rId75" xr:uid="{6DA9E92E-33D3-4FAB-A14A-5F6C1FCA569A}"/>
    <hyperlink ref="D198" r:id="rId76" xr:uid="{9ABEA8F0-6CA9-46FC-85D8-A106C4C0A716}"/>
    <hyperlink ref="D161" r:id="rId77" xr:uid="{8826EE24-50B7-4CE1-918B-63EDAF19D198}"/>
    <hyperlink ref="C201" r:id="rId78" xr:uid="{B8F4434D-65FE-4392-A161-1816704D6A06}"/>
    <hyperlink ref="F53" r:id="rId79" xr:uid="{D5506532-02DE-499C-B930-9AFA322BF920}"/>
    <hyperlink ref="C183" r:id="rId80" xr:uid="{756A556B-953B-4CEE-B935-17F9CB97BD8C}"/>
    <hyperlink ref="F107" r:id="rId81" xr:uid="{14EBAFA4-0365-488D-9C66-481F7FE623CD}"/>
    <hyperlink ref="C181" r:id="rId82" xr:uid="{F0B5BC9D-A336-4DE6-A9AB-8DA4E9D393B6}"/>
    <hyperlink ref="C88" r:id="rId83" xr:uid="{6353423B-F8B2-4A8A-8577-D225A1DA5E3D}"/>
    <hyperlink ref="D15" r:id="rId84" xr:uid="{0A72EA1C-F66D-4C1B-BA09-BD072ECAC9AC}"/>
    <hyperlink ref="C135" r:id="rId85" xr:uid="{34F1B63A-FE77-441C-89C5-F21460D1DC2E}"/>
    <hyperlink ref="F160" r:id="rId86" xr:uid="{730B5DC5-721A-44D3-878E-9B48EA306939}"/>
    <hyperlink ref="D201" r:id="rId87" xr:uid="{802FEE4D-F901-49AD-9832-AE41E99A4223}"/>
    <hyperlink ref="C191" r:id="rId88" xr:uid="{BABB069A-AA58-45FD-8AFD-FAD757A0B43A}"/>
    <hyperlink ref="D108" r:id="rId89" xr:uid="{26F71D9E-A431-4051-9805-3634AA56BEB6}"/>
    <hyperlink ref="D190" r:id="rId90" xr:uid="{3A106965-9355-4B2E-932B-DF55883AAF5A}"/>
    <hyperlink ref="F37" r:id="rId91" xr:uid="{720B90C6-E678-476A-BB16-0C8A1AE3F713}"/>
    <hyperlink ref="F135" r:id="rId92" xr:uid="{F4985978-FE75-40B7-83B4-27B106970B5C}"/>
    <hyperlink ref="C41" r:id="rId93" xr:uid="{B82C3B75-5262-4463-A943-A2D11A13F601}"/>
    <hyperlink ref="D90" r:id="rId94" xr:uid="{ED054194-D4BE-4D94-8F4E-59139AA9D1C6}"/>
    <hyperlink ref="F114" r:id="rId95" xr:uid="{2A3020AF-330A-49CF-BE2A-C961D3337657}"/>
    <hyperlink ref="D37" r:id="rId96" xr:uid="{C7E5AFB0-18B2-495D-B126-68DCCB62BC88}"/>
    <hyperlink ref="D27" r:id="rId97" xr:uid="{8FED34CA-2C26-4683-BD5E-603B446B5163}"/>
    <hyperlink ref="D121" r:id="rId98" xr:uid="{75AC1BC5-ED8E-45B9-8880-5AE6C57D8B30}"/>
    <hyperlink ref="D8" r:id="rId99" xr:uid="{7CC33622-96DC-477A-9BC5-4EC45A086190}"/>
    <hyperlink ref="F59" r:id="rId100" xr:uid="{48D3E218-F374-42CC-9771-CF9CFBF9EE2D}"/>
    <hyperlink ref="C17" r:id="rId101" xr:uid="{3B45B7F8-3BD8-4019-BE90-E4D4799E5A8A}"/>
    <hyperlink ref="D164" r:id="rId102" xr:uid="{30039F03-E217-4EB4-86D6-0CF79E52186A}"/>
    <hyperlink ref="C102" r:id="rId103" xr:uid="{40FA91F2-E4EB-4F3E-BA3D-ED8D877A72E2}"/>
    <hyperlink ref="D166" r:id="rId104" xr:uid="{F1FF415C-DECD-47C1-BA46-E3566870AF7F}"/>
    <hyperlink ref="F63" r:id="rId105" xr:uid="{129096A7-128B-4D4D-8B8A-3D134FF4C662}"/>
    <hyperlink ref="C125" r:id="rId106" xr:uid="{8E2FCC50-957C-4F3B-9395-71AD0F678991}"/>
    <hyperlink ref="F96" r:id="rId107" xr:uid="{C7EABBF7-A49E-4528-BCAF-BC5EBBAE9601}"/>
    <hyperlink ref="C179" r:id="rId108" xr:uid="{BEC36834-5BDC-4A3A-A918-451780205621}"/>
    <hyperlink ref="D116" r:id="rId109" xr:uid="{411CEBD2-2463-4E66-A9AB-E89EFCA0001C}"/>
    <hyperlink ref="F87" r:id="rId110" xr:uid="{F52D281E-9565-45A0-9E4B-D67B78E19171}"/>
    <hyperlink ref="F165" r:id="rId111" xr:uid="{9612139E-11AE-42B7-AB13-21D4B9534482}"/>
    <hyperlink ref="C95" r:id="rId112" xr:uid="{6E7FE4DA-B11B-4DDC-B205-617BC9F73A6C}"/>
    <hyperlink ref="F196" r:id="rId113" xr:uid="{0B6187AF-8F17-4329-9A2E-26ECC0D5EE2C}"/>
    <hyperlink ref="D95" r:id="rId114" xr:uid="{B03BED54-9A19-4933-BC30-53BFF401A581}"/>
    <hyperlink ref="F157" r:id="rId115" xr:uid="{44BF9D94-97D0-40CF-9CCF-8B929F5ABDEA}"/>
    <hyperlink ref="C194" r:id="rId116" xr:uid="{90C48B21-7DD7-4879-B1CB-5E23080E667A}"/>
    <hyperlink ref="F109" r:id="rId117" xr:uid="{154DDF50-301B-4E1B-B0E9-5EE454E456C7}"/>
    <hyperlink ref="D143" r:id="rId118" xr:uid="{82351473-7272-468C-91D0-AEA01CACE79E}"/>
    <hyperlink ref="C99" r:id="rId119" xr:uid="{43F2B561-5C39-4E7B-BB0A-60755A57973D}"/>
    <hyperlink ref="D22" r:id="rId120" xr:uid="{F9B68F61-6BD1-4822-A000-1966A064C2A1}"/>
    <hyperlink ref="F163" r:id="rId121" xr:uid="{B4A59575-872E-4A5C-9619-529BDCC6362F}"/>
    <hyperlink ref="C180" r:id="rId122" xr:uid="{54FFC4B0-25E2-441F-8637-2294CA2FA569}"/>
    <hyperlink ref="D91" r:id="rId123" xr:uid="{C98F494E-5A3B-4FC3-B875-CC30043F4DD8}"/>
    <hyperlink ref="D49" r:id="rId124" xr:uid="{CAB9EA2B-F154-4FB0-80E6-76CE83EA4675}"/>
    <hyperlink ref="F94" r:id="rId125" xr:uid="{42486114-16E7-4431-A903-19D94E101E35}"/>
    <hyperlink ref="C189" r:id="rId126" xr:uid="{30FC0182-3A6F-4103-808E-BF1F7011DBBA}"/>
    <hyperlink ref="D25" r:id="rId127" xr:uid="{1726814A-1005-477E-AC64-69A797AA750E}"/>
    <hyperlink ref="C152" r:id="rId128" xr:uid="{ECB21EE0-2524-407D-B6BA-3C197EB85D95}"/>
    <hyperlink ref="C55" r:id="rId129" xr:uid="{0AEE38AB-FCD3-4538-BF0F-CECC124CD704}"/>
    <hyperlink ref="F101" r:id="rId130" xr:uid="{7C14FE87-1271-40B4-8AE0-C587B3709C53}"/>
    <hyperlink ref="F174" r:id="rId131" xr:uid="{3F0DB526-8162-4607-B326-364358E8E52F}"/>
    <hyperlink ref="C159" r:id="rId132" xr:uid="{2DB62F18-269A-48BA-B1B2-BCB30A349E6F}"/>
    <hyperlink ref="D102" r:id="rId133" xr:uid="{FED813CC-C180-421C-A5BC-CFC998D84731}"/>
    <hyperlink ref="F65" r:id="rId134" xr:uid="{09766ADE-D15C-4D0D-A8CA-791A1691AAD0}"/>
    <hyperlink ref="D123" r:id="rId135" xr:uid="{525CCF1D-2859-4443-B4C9-298626DD5DE6}"/>
    <hyperlink ref="D77" r:id="rId136" xr:uid="{7A99DFFF-1CF3-4E5A-91D3-9B2CA85C8F39}"/>
    <hyperlink ref="F83" r:id="rId137" xr:uid="{2C8A930A-63AB-4462-8723-8FC191BC8A17}"/>
    <hyperlink ref="C111" r:id="rId138" xr:uid="{B8A2D695-F3C1-468F-B12D-2BF62E58E27E}"/>
    <hyperlink ref="C78" r:id="rId139" xr:uid="{851F56DB-CC46-41BF-852F-7E5AA33DA015}"/>
    <hyperlink ref="F123" r:id="rId140" xr:uid="{D31A0B73-5691-484A-8217-230B2293F449}"/>
    <hyperlink ref="C87" r:id="rId141" xr:uid="{94CF9703-1784-4437-96CE-5E6D42410E79}"/>
    <hyperlink ref="D160" r:id="rId142" xr:uid="{FA4305B9-F562-4BF0-9312-1ABE0C83FD17}"/>
    <hyperlink ref="F102" r:id="rId143" xr:uid="{2AAD954C-89A3-443A-9520-2209B470E1F8}"/>
    <hyperlink ref="D55" r:id="rId144" xr:uid="{AD075DD3-F6FF-46A4-AE77-C0C324E2467C}"/>
    <hyperlink ref="F141" r:id="rId145" xr:uid="{1DCEE6D6-4144-4FB3-9991-E7E3B4BD2F59}"/>
    <hyperlink ref="F92" r:id="rId146" xr:uid="{68756598-F2B0-4128-9D3F-E99E723346FA}"/>
    <hyperlink ref="F34" r:id="rId147" xr:uid="{9036BF10-878E-43FC-9C8A-5A733F40EF97}"/>
    <hyperlink ref="F100" r:id="rId148" xr:uid="{EBA933CE-2136-4611-8F65-64B326A011CF}"/>
    <hyperlink ref="C86" r:id="rId149" xr:uid="{C037C87E-40D0-4ACB-AB56-290620F7E642}"/>
    <hyperlink ref="C85" r:id="rId150" xr:uid="{19DBA655-BB2E-4E20-BA0F-69B40DA3CD39}"/>
    <hyperlink ref="C7" r:id="rId151" xr:uid="{D7C3936A-AD7C-45A0-A22E-C4090914EB64}"/>
    <hyperlink ref="C9" r:id="rId152" xr:uid="{7A799213-5AD2-48D1-8ADF-2CB419BB2F67}"/>
    <hyperlink ref="C156" r:id="rId153" xr:uid="{A327B318-4F06-4E65-AC3B-497F24CC0283}"/>
    <hyperlink ref="F154" r:id="rId154" xr:uid="{EF4226A1-CBD6-428B-BA30-FC983E190D88}"/>
    <hyperlink ref="D28" r:id="rId155" xr:uid="{D372E456-65A7-41D8-9BBF-77E08C781B2C}"/>
    <hyperlink ref="D11" r:id="rId156" xr:uid="{C8825864-5F7C-4EB0-AB55-9F91CAAF4D0B}"/>
    <hyperlink ref="F105" r:id="rId157" xr:uid="{7EC534B6-C504-4ED8-9D60-1904A4F2458E}"/>
    <hyperlink ref="D197" r:id="rId158" xr:uid="{40727726-6F76-476A-A17E-221D89CACD1E}"/>
    <hyperlink ref="F192" r:id="rId159" xr:uid="{D9CF7D39-A80A-46E4-8476-874833F29196}"/>
    <hyperlink ref="F57" r:id="rId160" xr:uid="{F35469B1-05A3-4AFD-B624-EC439362BCBC}"/>
    <hyperlink ref="F148" r:id="rId161" xr:uid="{EB575B04-AF4C-4451-92BC-E55AF6312A04}"/>
    <hyperlink ref="D144" r:id="rId162" xr:uid="{EA20F88F-3F11-4EB0-B1FE-7E90F9E9719B}"/>
    <hyperlink ref="D30" r:id="rId163" xr:uid="{3700687D-90FE-4057-8A48-514714228862}"/>
    <hyperlink ref="D199" r:id="rId164" xr:uid="{5E99661A-FF00-41DA-B5E3-100AD575E048}"/>
    <hyperlink ref="D19" r:id="rId165" xr:uid="{F2B445F6-F5F9-4FEE-B402-0B2039087D91}"/>
    <hyperlink ref="F172" r:id="rId166" xr:uid="{97E2890F-5575-4EB6-898D-7FF00D56F291}"/>
    <hyperlink ref="C143" r:id="rId167" xr:uid="{61D1DD54-3656-4F65-B0CA-494FF544F77F}"/>
    <hyperlink ref="F14" r:id="rId168" xr:uid="{7790CDA6-D52D-4B03-95DC-D037BCD1737F}"/>
    <hyperlink ref="F200" r:id="rId169" xr:uid="{3F33DFD0-E722-4448-B9CB-255131D37F27}"/>
    <hyperlink ref="F128" r:id="rId170" xr:uid="{C67672C0-BFD0-4652-9329-2D000F6742B1}"/>
    <hyperlink ref="D135" r:id="rId171" xr:uid="{786B537D-BCB3-48F3-8364-5A2EC9169C62}"/>
    <hyperlink ref="C205" r:id="rId172" xr:uid="{1A29A133-4642-4D50-82B2-343378874169}"/>
    <hyperlink ref="D159" r:id="rId173" xr:uid="{2DF438C9-3FF0-49D7-A63B-A43CAD5B46F1}"/>
    <hyperlink ref="D98" r:id="rId174" xr:uid="{E66B8430-D6C7-492F-B3DA-F9C2F2BB254F}"/>
    <hyperlink ref="F71" r:id="rId175" xr:uid="{4A504E6A-43D7-4C17-9023-A635C34A2480}"/>
    <hyperlink ref="D185" r:id="rId176" xr:uid="{80798FD4-C65D-4500-BFEA-D26DC4336BD4}"/>
    <hyperlink ref="C3" r:id="rId177" xr:uid="{6447C43A-50D5-44D1-AD46-E90A8609E8EB}"/>
    <hyperlink ref="D125" r:id="rId178" xr:uid="{1D3D099C-EEE4-47CA-BECA-A6B4FF43F9B8}"/>
    <hyperlink ref="F117" r:id="rId179" xr:uid="{52EC9826-D8AA-4515-81EC-E0F0D21541F4}"/>
    <hyperlink ref="F4" r:id="rId180" xr:uid="{FE64DED6-45CE-4442-A218-8A7AEBF47E96}"/>
    <hyperlink ref="D68" r:id="rId181" xr:uid="{35F88FE8-4185-455E-89E2-1D1F2C0AAD06}"/>
    <hyperlink ref="D89" r:id="rId182" xr:uid="{263954D3-107E-4E73-A7D4-8D878E215B8E}"/>
    <hyperlink ref="D152" r:id="rId183" xr:uid="{7F7A1121-B03C-43B2-84D6-22EC35A61AFF}"/>
    <hyperlink ref="C31" r:id="rId184" xr:uid="{0D0E4C03-FCED-44B6-8404-09D445426E78}"/>
    <hyperlink ref="D66" r:id="rId185" xr:uid="{B94001F6-129A-4582-9507-1292D1C6F2AF}"/>
    <hyperlink ref="F43" r:id="rId186" xr:uid="{45B1FF5C-7609-46E1-94E4-22D0FE41D63C}"/>
    <hyperlink ref="C19" r:id="rId187" xr:uid="{FA3486B6-E894-4FFF-AAB1-1357E54559EF}"/>
    <hyperlink ref="D36" r:id="rId188" xr:uid="{278B4C4B-8C21-41D4-AA43-B70C0D621CED}"/>
    <hyperlink ref="C96" r:id="rId189" xr:uid="{98FBB714-63D5-4010-8AB4-4C6D9F4CE851}"/>
    <hyperlink ref="F70" r:id="rId190" xr:uid="{748FD57D-2C7C-4326-BED9-5CB2FEFBFAFC}"/>
    <hyperlink ref="D132" r:id="rId191" xr:uid="{DB219603-836F-4D8A-8123-64AE3281689F}"/>
    <hyperlink ref="C164" r:id="rId192" xr:uid="{91150A3B-F622-402E-B631-6971656F979B}"/>
    <hyperlink ref="F24" r:id="rId193" xr:uid="{EB09B9B7-9F89-4FCD-B61F-A7C8BF192330}"/>
    <hyperlink ref="D168" r:id="rId194" xr:uid="{1B981B9D-9421-42A0-BAB4-5702AC871F8F}"/>
    <hyperlink ref="F190" r:id="rId195" xr:uid="{B8208559-86C2-4FC5-BDB7-1815FD3D2C54}"/>
    <hyperlink ref="F45" r:id="rId196" xr:uid="{2B6998A2-1AE2-437F-A110-CC03215226CD}"/>
    <hyperlink ref="C46" r:id="rId197" xr:uid="{9142C33D-24A0-43A1-B0FF-0F45822021C9}"/>
    <hyperlink ref="D6" r:id="rId198" xr:uid="{FED57E9B-80C6-44FA-9C13-1BBA7C1060DA}"/>
    <hyperlink ref="D189" r:id="rId199" xr:uid="{0B7368D2-2D27-4558-9546-71F65D3CA9B4}"/>
    <hyperlink ref="C158" r:id="rId200" xr:uid="{038028ED-95C4-462E-A11D-5D57B4D2BC37}"/>
    <hyperlink ref="C42" r:id="rId201" xr:uid="{6F6F56BF-1BA5-47CB-ACF0-D0D49718D373}"/>
    <hyperlink ref="C27" r:id="rId202" xr:uid="{55E603E2-63C8-4CBD-8D92-BEA7B2CDAEFE}"/>
    <hyperlink ref="D173" r:id="rId203" xr:uid="{9348F126-3A7B-4B68-9935-286E80A86304}"/>
    <hyperlink ref="D69" r:id="rId204" xr:uid="{CF00C7D6-3D91-4694-9D86-02427357E196}"/>
    <hyperlink ref="D114" r:id="rId205" xr:uid="{C1649474-852C-4E19-B6BD-84DFA2F9A95D}"/>
    <hyperlink ref="C119" r:id="rId206" xr:uid="{5C1EE76E-6093-42CE-BDAF-AC5CF8CFE721}"/>
    <hyperlink ref="F184" r:id="rId207" xr:uid="{78845838-18B6-49E0-90B9-300A8581B8D6}"/>
    <hyperlink ref="D96" r:id="rId208" xr:uid="{FA16C0E7-D878-44B9-9445-61147DF91510}"/>
    <hyperlink ref="F198" r:id="rId209" xr:uid="{3295ED5D-2539-4574-9328-70A145C44B34}"/>
    <hyperlink ref="D67" r:id="rId210" xr:uid="{FE73467E-F6DC-420E-A6EC-810E65F95E77}"/>
    <hyperlink ref="D179" r:id="rId211" xr:uid="{623CAA8F-6FF9-494B-8612-A89157DA80D2}"/>
    <hyperlink ref="F89" r:id="rId212" xr:uid="{B89859E8-F45C-475B-8BD9-75B43F1A4AFF}"/>
    <hyperlink ref="F137" r:id="rId213" xr:uid="{805BAB6F-9248-4CA9-8197-0BBE72D8C12B}"/>
    <hyperlink ref="D139" r:id="rId214" xr:uid="{3FD277CE-0F8E-4F20-8792-E3CC07526C18}"/>
    <hyperlink ref="F54" r:id="rId215" xr:uid="{E7D36E38-7B06-4DC3-8F34-804EAF579D1A}"/>
    <hyperlink ref="F75" r:id="rId216" xr:uid="{CBB7C2E4-B478-4319-89AE-83DA04651DC9}"/>
    <hyperlink ref="F80" r:id="rId217" xr:uid="{0971701F-25D1-4E98-B8B2-742B3FE880EB}"/>
    <hyperlink ref="F183" r:id="rId218" xr:uid="{2849D0DC-BDE0-48C9-A8EE-69B2B8B89A81}"/>
    <hyperlink ref="C187" r:id="rId219" xr:uid="{2BC409D8-79D5-42F2-A3A1-10DBD037317F}"/>
    <hyperlink ref="C97" r:id="rId220" xr:uid="{B43746EE-C798-40EB-9843-996800D7C5A8}"/>
    <hyperlink ref="C196" r:id="rId221" xr:uid="{E08CC831-D153-43AD-8EAA-C8F1DE6C73F0}"/>
    <hyperlink ref="D26" r:id="rId222" xr:uid="{26D61C64-A997-4179-8844-F146C0F39BED}"/>
    <hyperlink ref="C160" r:id="rId223" xr:uid="{BC50FFA8-5A0A-45CF-B252-D3689AD4F702}"/>
    <hyperlink ref="C35" r:id="rId224" xr:uid="{DC220D15-6CC5-4454-B1F2-3198D7EFB14D}"/>
    <hyperlink ref="D188" r:id="rId225" xr:uid="{B38328FA-A561-4ED7-BDD7-E0B6EEF9931A}"/>
    <hyperlink ref="F51" r:id="rId226" xr:uid="{473AF159-C1BA-4379-9C1B-C514DF00D474}"/>
    <hyperlink ref="F86" r:id="rId227" xr:uid="{05502EB4-72CC-47C2-A385-2F68320599A5}"/>
    <hyperlink ref="D62" r:id="rId228" xr:uid="{9A8669AB-8322-4BF8-A613-3EAE4E55A34A}"/>
    <hyperlink ref="F203" r:id="rId229" xr:uid="{9C8C9A1D-AF29-4831-91E0-1502564101E7}"/>
    <hyperlink ref="D151" r:id="rId230" xr:uid="{C89834C2-54EA-4644-8115-72C2F246D42B}"/>
    <hyperlink ref="F129" r:id="rId231" xr:uid="{F73C57FC-7631-47BB-894F-1A9E30FDD576}"/>
    <hyperlink ref="D20" r:id="rId232" xr:uid="{C2B6EF19-7498-4BC7-B8F1-0A6E38DBACB3}"/>
    <hyperlink ref="C56" r:id="rId233" xr:uid="{94E23839-4F5B-4E31-B9A8-96B6600957BB}"/>
    <hyperlink ref="F27" r:id="rId234" xr:uid="{594BD007-ADA7-4541-AEFE-71CA67CAAAC9}"/>
    <hyperlink ref="F116" r:id="rId235" xr:uid="{03E83036-E360-4147-B5E2-EDC87873F94F}"/>
    <hyperlink ref="F151" r:id="rId236" xr:uid="{C373A67A-92CA-41A5-9719-3AD7D3DD8EE5}"/>
    <hyperlink ref="D45" r:id="rId237" xr:uid="{CAD0ADA3-6599-4C55-95E8-5AB3108CE59B}"/>
    <hyperlink ref="C157" r:id="rId238" xr:uid="{0AFE6C6D-2035-4589-84A6-64F4E9FC50ED}"/>
    <hyperlink ref="D31" r:id="rId239" xr:uid="{0A1964AC-3D13-4BA3-BF14-116FFCC2632E}"/>
    <hyperlink ref="F79" r:id="rId240" xr:uid="{7C5A0405-6132-49EC-AACF-0DA894E56561}"/>
    <hyperlink ref="C34" r:id="rId241" xr:uid="{CB1600CD-533D-4A78-BFC1-0C51B97133E8}"/>
    <hyperlink ref="C29" r:id="rId242" xr:uid="{F72C6EF6-A414-4A51-8B5B-25681C54B8C0}"/>
    <hyperlink ref="C131" r:id="rId243" xr:uid="{60CC53BC-EE4A-4F1B-9217-CADF406ADC24}"/>
    <hyperlink ref="D93" r:id="rId244" xr:uid="{8507AD92-0409-4BC3-B819-19DEEC78628F}"/>
    <hyperlink ref="C98" r:id="rId245" xr:uid="{4C1286D4-A5D4-47EC-B4FF-F94CBABB1F4C}"/>
    <hyperlink ref="D70" r:id="rId246" xr:uid="{CFECDE9B-E2D5-44DF-9221-A98D59DBF6C0}"/>
    <hyperlink ref="F171" r:id="rId247" xr:uid="{ABBC8B04-8C6E-4D26-9305-0C065DDA8B25}"/>
    <hyperlink ref="D4" r:id="rId248" xr:uid="{79E5B1C6-25AC-463C-AEB9-EDE8152559CD}"/>
    <hyperlink ref="F44" r:id="rId249" xr:uid="{65E25D3E-5A58-4F16-A3BA-0EE6B6C0EC60}"/>
    <hyperlink ref="F169" r:id="rId250" xr:uid="{9058BEE0-93B4-4949-85AA-A8284CEFFF24}"/>
    <hyperlink ref="C77" r:id="rId251" xr:uid="{CB7C94B0-C9AA-4B1E-B50F-C968CB992089}"/>
    <hyperlink ref="D78" r:id="rId252" xr:uid="{83A2908E-E4B0-468A-873A-14D72C945C7B}"/>
    <hyperlink ref="D150" r:id="rId253" xr:uid="{22EC9D49-E6C9-424C-A334-B506B2C373C8}"/>
    <hyperlink ref="C121" r:id="rId254" xr:uid="{F847F27E-6E17-465B-A948-ED280CFE5DB6}"/>
    <hyperlink ref="D54" r:id="rId255" xr:uid="{B62BD08C-A843-42F8-AA0C-2639324902EC}"/>
    <hyperlink ref="D130" r:id="rId256" xr:uid="{90B0E085-AF97-4034-A3A4-F4C4D279CC4A}"/>
    <hyperlink ref="F125" r:id="rId257" xr:uid="{11B9F476-D099-40E1-9D28-C2B9D7EB7453}"/>
    <hyperlink ref="C15" r:id="rId258" xr:uid="{5DA5FAA8-08DE-4A6F-9AE0-1CB2BEF74DB1}"/>
    <hyperlink ref="C169" r:id="rId259" xr:uid="{FE8FB64C-3642-4932-8245-89CC7D5E268A}"/>
    <hyperlink ref="D181" r:id="rId260" xr:uid="{68420247-3FF4-4838-BB99-F5679422CB5C}"/>
    <hyperlink ref="D16" r:id="rId261" xr:uid="{C6A79593-A9A5-4A80-9D06-B4E64E5D36F1}"/>
    <hyperlink ref="D58" r:id="rId262" xr:uid="{D792D087-EF58-41C9-B414-250614AFAFA6}"/>
    <hyperlink ref="C50" r:id="rId263" xr:uid="{79A30B07-F3D9-4EDE-9ED2-7BA73C4E3011}"/>
    <hyperlink ref="C166" r:id="rId264" xr:uid="{E13DDAA3-828B-441C-8EC0-18EDC362FE8A}"/>
    <hyperlink ref="D43" r:id="rId265" xr:uid="{0366BB96-6693-4F50-829F-43178B5CB73E}"/>
    <hyperlink ref="F134" r:id="rId266" xr:uid="{618745B5-CCF9-4AF1-AAE0-A586B08BBD10}"/>
    <hyperlink ref="D167" r:id="rId267" xr:uid="{C0BD729E-581D-40D1-8A32-68F7747A109B}"/>
    <hyperlink ref="F167" r:id="rId268" xr:uid="{C387C198-F496-4187-A05F-24A8D2A9F74E}"/>
    <hyperlink ref="F139" r:id="rId269" xr:uid="{DD4EE102-5C94-4CD6-B2F3-66678ACDC1BE}"/>
    <hyperlink ref="F173" r:id="rId270" xr:uid="{A1BF4A49-B5CB-48A5-BE5D-C77EF268F2E6}"/>
    <hyperlink ref="D14" r:id="rId271" xr:uid="{A2DEF79C-91EA-4D5F-9157-7CF1DFAD9690}"/>
    <hyperlink ref="C48" r:id="rId272" xr:uid="{2CEA3713-1E97-4CF1-AD3B-41C34BDF1FA0}"/>
    <hyperlink ref="D34" r:id="rId273" xr:uid="{53CD13EA-4569-4628-8B72-6CE35CC29EC7}"/>
    <hyperlink ref="C123" r:id="rId274" xr:uid="{6462A3A3-8F10-47E1-A442-DC2592B36E0F}"/>
    <hyperlink ref="C103" r:id="rId275" xr:uid="{C403DFBD-2643-43C2-8444-EB1F2F9E645C}"/>
    <hyperlink ref="D65" r:id="rId276" xr:uid="{66B5D255-A3E8-4C26-8166-D031FC36CC80}"/>
    <hyperlink ref="F186" r:id="rId277" xr:uid="{DF945A96-E243-4A89-867C-4DCA44AD475C}"/>
    <hyperlink ref="F143" r:id="rId278" xr:uid="{23DE32EC-674D-41C5-A6E4-B2660B2111E2}"/>
    <hyperlink ref="C90" r:id="rId279" xr:uid="{99234175-E369-4F53-A896-3F822AACF12F}"/>
    <hyperlink ref="D118" r:id="rId280" xr:uid="{F1641DCC-A18D-4756-8F0E-7A26D6310133}"/>
    <hyperlink ref="C51" r:id="rId281" xr:uid="{9D332393-A540-43F0-B587-DB6E1970E914}"/>
    <hyperlink ref="D61" r:id="rId282" xr:uid="{BE808093-6C8D-49FC-9C49-1685AD900DB8}"/>
    <hyperlink ref="D48" r:id="rId283" xr:uid="{4ABDF7C7-D8EB-4753-88DB-714069EAFBB0}"/>
    <hyperlink ref="C76" r:id="rId284" xr:uid="{D24AA617-5025-4F8C-86E4-F4FECF49769B}"/>
    <hyperlink ref="F81" r:id="rId285" xr:uid="{9A3B67CC-6D66-40C0-8A2E-270D4D3A88FA}"/>
    <hyperlink ref="C163" r:id="rId286" xr:uid="{E419C187-3444-428C-BE38-2F397D7A9A34}"/>
    <hyperlink ref="D103" r:id="rId287" xr:uid="{B0E78449-952D-46B1-995F-F9F8F828817C}"/>
    <hyperlink ref="C202" r:id="rId288" xr:uid="{38A5D2FF-FE74-452F-9987-BEE4B27C84F7}"/>
    <hyperlink ref="F30" r:id="rId289" xr:uid="{E0D619E5-2BAA-47B6-8660-569ECA30B940}"/>
    <hyperlink ref="F58" r:id="rId290" xr:uid="{1BA96218-36AF-49B3-BF8C-58502242EB89}"/>
    <hyperlink ref="C172" r:id="rId291" xr:uid="{94BD9185-C64D-43E9-BFE2-39CDB9A3BE46}"/>
    <hyperlink ref="C185" r:id="rId292" xr:uid="{58973128-0F4F-433A-B77B-FF4703187DE1}"/>
    <hyperlink ref="C93" r:id="rId293" xr:uid="{5A6B78CC-C618-4CA0-8C52-A8AD3766106B}"/>
    <hyperlink ref="C175" r:id="rId294" xr:uid="{D0A106F6-5856-4479-B5A0-AFA92B6A1780}"/>
    <hyperlink ref="F185" r:id="rId295" xr:uid="{72765DE2-2AD8-4543-9058-6F486B9C627D}"/>
    <hyperlink ref="D158" r:id="rId296" xr:uid="{56ABF0BB-2A55-4BCD-8E79-C2F7B0AE36F6}"/>
    <hyperlink ref="D38" r:id="rId297" xr:uid="{6C9BDDEF-1C6F-4AE7-A554-3486D3783ED4}"/>
    <hyperlink ref="D47" r:id="rId298" xr:uid="{24839F3E-D94C-4571-894A-840BF7215ACB}"/>
    <hyperlink ref="C67" r:id="rId299" xr:uid="{9D76E7F3-B6D9-4678-BB24-477A8A3517CF}"/>
    <hyperlink ref="D99" r:id="rId300" xr:uid="{3521A051-88B5-43D4-BA51-F4ED71A8C3F9}"/>
    <hyperlink ref="C105" r:id="rId301" xr:uid="{64143C8C-FC89-4697-8CB2-423C7312C4C6}"/>
    <hyperlink ref="F144" r:id="rId302" xr:uid="{B1E40F8C-4E2A-470F-B2DD-C0D43BC7DA91}"/>
    <hyperlink ref="F39" r:id="rId303" xr:uid="{44D201FF-71BB-4552-9E1A-FB36A2474269}"/>
    <hyperlink ref="F191" r:id="rId304" xr:uid="{B5B9BB16-B225-4286-8509-45A18EC5215A}"/>
    <hyperlink ref="D9" r:id="rId305" xr:uid="{93CE224C-9DAA-4422-9B01-07FC14EC8100}"/>
    <hyperlink ref="F124" r:id="rId306" xr:uid="{540E95E3-1763-4F59-8AD0-0276385E0171}"/>
    <hyperlink ref="D88" r:id="rId307" xr:uid="{48754A67-8A75-45A2-B6AC-E676B051AACA}"/>
    <hyperlink ref="F47" r:id="rId308" xr:uid="{33D24E4A-F534-4C9F-92ED-FE4F2C160AC0}"/>
    <hyperlink ref="C100" r:id="rId309" xr:uid="{B127B4BE-3A88-4788-A10A-1AE1D28DB547}"/>
    <hyperlink ref="F68" r:id="rId310" xr:uid="{83920A46-97C0-4259-8F56-30E62C8DD7C9}"/>
    <hyperlink ref="F73" r:id="rId311" xr:uid="{51DFE79C-B36D-4CFE-B940-128F56B46AF7}"/>
    <hyperlink ref="D13" r:id="rId312" xr:uid="{92522B0C-7A8A-4C2E-A347-EDCEF310FAA0}"/>
    <hyperlink ref="D147" r:id="rId313" xr:uid="{CB8EF18A-CD4E-46DC-80AD-A7972C888D60}"/>
    <hyperlink ref="D52" r:id="rId314" xr:uid="{B441A5F1-62D4-49CF-8AB1-0E77EDCF17F8}"/>
    <hyperlink ref="C198" r:id="rId315" xr:uid="{D88CC3D4-F268-4F4B-9C99-AB459D9EF7D9}"/>
    <hyperlink ref="D83" r:id="rId316" xr:uid="{F83D1BBA-2BD7-4E07-AC8E-8E8B2DABB95A}"/>
    <hyperlink ref="C71" r:id="rId317" xr:uid="{90CBD722-264D-4D8A-B31C-4DFCFC668AF7}"/>
    <hyperlink ref="C120" r:id="rId318" xr:uid="{5E30BE3C-2FD8-40C2-8FBD-2BD72ABBE1C3}"/>
    <hyperlink ref="F180" r:id="rId319" xr:uid="{70957579-D59B-47A9-A72B-827DA04B3F56}"/>
    <hyperlink ref="D146" r:id="rId320" xr:uid="{661D14F4-2C74-421F-88EC-DF12FC90119F}"/>
    <hyperlink ref="C40" r:id="rId321" xr:uid="{A494F0E1-B0EE-478D-ABD0-B4BF4060C6E2}"/>
    <hyperlink ref="F42" r:id="rId322" xr:uid="{D5F517B3-904D-410F-A313-7B7E367A7258}"/>
    <hyperlink ref="C151" r:id="rId323" xr:uid="{4F34DEB5-2F88-43EA-BC62-A4AF8B6A72AB}"/>
    <hyperlink ref="F28" r:id="rId324" xr:uid="{39A7D43E-BC62-4EE1-959C-1FBEE5146BB2}"/>
    <hyperlink ref="F161" r:id="rId325" xr:uid="{B0176D2E-59FF-4832-96D6-01C365DBDD68}"/>
    <hyperlink ref="F6" r:id="rId326" xr:uid="{A84CF5B7-2255-4986-8922-7FB84FCFE4D7}"/>
    <hyperlink ref="D73" r:id="rId327" xr:uid="{811A96E2-3574-4AD5-873C-503A1E24C0F6}"/>
    <hyperlink ref="C127" r:id="rId328" xr:uid="{EA92F47B-9CAA-4602-947C-BEB7BE59B616}"/>
    <hyperlink ref="F108" r:id="rId329" xr:uid="{3F34B5E0-DC38-49FC-8AE1-A9FBD41E6D21}"/>
    <hyperlink ref="C132" r:id="rId330" xr:uid="{0808554A-4F75-4A24-9764-6FD11D9C4580}"/>
    <hyperlink ref="D157" r:id="rId331" xr:uid="{07747432-7EFD-441B-9CC8-B4DB22E6DA7A}"/>
    <hyperlink ref="C140" r:id="rId332" xr:uid="{7F5EB776-BA48-4888-9995-8D90B63D2221}"/>
    <hyperlink ref="C182" r:id="rId333" xr:uid="{0B318963-8AC4-4B04-9DA8-97133BD83EE3}"/>
    <hyperlink ref="C81" r:id="rId334" xr:uid="{46CEB48B-F525-46B1-8DFB-8CF48A699936}"/>
    <hyperlink ref="F19" r:id="rId335" xr:uid="{079AF822-9FA9-40DD-A224-25F6BA114A95}"/>
    <hyperlink ref="C142" r:id="rId336" xr:uid="{8BEC551A-00B5-4CD9-9BC2-09F7FDB50627}"/>
    <hyperlink ref="C171" r:id="rId337" xr:uid="{9C5B5A32-F0F4-4D8C-B866-EFBF1E512DCC}"/>
    <hyperlink ref="D60" r:id="rId338" xr:uid="{7ECE04FC-24DB-451A-B72A-75F1B542FA22}"/>
    <hyperlink ref="C68" r:id="rId339" xr:uid="{00C6B81D-C522-4A58-9BEA-A737EA11113F}"/>
    <hyperlink ref="F76" r:id="rId340" xr:uid="{844A6296-03A3-40D0-BADA-EBC88ED16CB5}"/>
    <hyperlink ref="F20" r:id="rId341" xr:uid="{7828C6BE-2788-4DCF-933C-39F242FA9942}"/>
    <hyperlink ref="D183" r:id="rId342" xr:uid="{31B710DC-3D26-4737-87DF-7686B82359A8}"/>
    <hyperlink ref="C146" r:id="rId343" xr:uid="{95E8943D-891C-41DA-BFEE-F7D37A487978}"/>
    <hyperlink ref="D148" r:id="rId344" xr:uid="{6459C2A5-6617-4497-A51A-09E2E18DE918}"/>
    <hyperlink ref="F98" r:id="rId345" xr:uid="{54A9A142-EBBE-4645-BB2F-C738C00BCFD5}"/>
    <hyperlink ref="D202" r:id="rId346" xr:uid="{37FE42D1-F82B-44D3-9FAC-8AFAC2C631FB}"/>
    <hyperlink ref="C30" r:id="rId347" xr:uid="{611360F7-401C-4DD1-8E2F-9D5F2BFF792A}"/>
    <hyperlink ref="C141" r:id="rId348" xr:uid="{1343D5C0-D0F4-44A2-8576-788E3C3EB992}"/>
    <hyperlink ref="C203" r:id="rId349" xr:uid="{C9306013-78F5-42C4-961D-A82426DE4FE2}"/>
    <hyperlink ref="F115" r:id="rId350" xr:uid="{28C23DD0-6E0F-4826-AD71-4CD70F2F98A0}"/>
    <hyperlink ref="F168" r:id="rId351" xr:uid="{BBE706CC-1472-4B4D-8952-8941F2925412}"/>
    <hyperlink ref="F25" r:id="rId352" xr:uid="{EA62CF92-4D4F-4795-92F7-C1D98A8B7B5C}"/>
    <hyperlink ref="D156" r:id="rId353" xr:uid="{33523D70-0492-42F6-81EA-C04EDFAB8A8E}"/>
    <hyperlink ref="C107" r:id="rId354" xr:uid="{12468439-7060-4464-AD79-760CC564655E}"/>
    <hyperlink ref="D33" r:id="rId355" xr:uid="{005DC260-1384-403B-97F9-9AD111E837ED}"/>
    <hyperlink ref="C104" r:id="rId356" xr:uid="{36FB2ACA-6957-4721-A54C-A5A249F71EC9}"/>
    <hyperlink ref="F150" r:id="rId357" xr:uid="{5CFAF456-C609-4A3B-8BC9-67153DFF785B}"/>
    <hyperlink ref="F8" r:id="rId358" xr:uid="{3181AB0C-8FD4-47A7-9715-8EA84F6FF209}"/>
    <hyperlink ref="D172" r:id="rId359" xr:uid="{F68F9839-CD7B-4C51-B31E-8101138BD6C6}"/>
    <hyperlink ref="F121" r:id="rId360" xr:uid="{B6A0E699-5DCE-428C-BFD5-F8CC0D57B4C7}"/>
    <hyperlink ref="F67" r:id="rId361" xr:uid="{549DA30C-163C-489F-9A6F-7A7EF60EA872}"/>
    <hyperlink ref="C22" r:id="rId362" xr:uid="{FB9C239B-3A90-43CB-A352-5BFF3F0B7752}"/>
    <hyperlink ref="C178" r:id="rId363" xr:uid="{64394CC9-94A7-4BC3-BDEF-9B6C723BE2CC}"/>
    <hyperlink ref="C184" r:id="rId364" xr:uid="{E7B14882-23C3-4406-ADD0-4867A1F90A15}"/>
    <hyperlink ref="F194" r:id="rId365" xr:uid="{06FC591E-0095-4C4A-AE93-EF38DF3A0F75}"/>
    <hyperlink ref="F177" r:id="rId366" xr:uid="{09D709CA-D329-4BC1-A8E1-AFE888BF601A}"/>
    <hyperlink ref="D127" r:id="rId367" xr:uid="{87016C55-E8AC-4E09-B9B8-ED2965C0141C}"/>
    <hyperlink ref="D134" r:id="rId368" xr:uid="{5E13056A-5828-487E-9A92-2E14CCDA68B6}"/>
    <hyperlink ref="D51" r:id="rId369" xr:uid="{71EFE8DA-A35F-48AD-931A-A96A96EC22AA}"/>
    <hyperlink ref="D113" r:id="rId370" xr:uid="{1D7FF13B-D9D4-4610-9400-719C3D717EA1}"/>
    <hyperlink ref="D56" r:id="rId371" xr:uid="{1F818190-0661-4568-BFA6-A562C3B8BA23}"/>
    <hyperlink ref="D129" r:id="rId372" xr:uid="{37D4682D-B33A-4241-9EA4-4011EA55875E}"/>
    <hyperlink ref="C23" r:id="rId373" xr:uid="{94E33C10-8AA7-4786-B10C-319F292C60D9}"/>
    <hyperlink ref="D203" r:id="rId374" xr:uid="{E1728E8E-4142-4222-BE94-5AE7C12E68B9}"/>
    <hyperlink ref="F18" r:id="rId375" xr:uid="{8D96AC5C-592F-4731-8B25-D89A38A377DA}"/>
    <hyperlink ref="C32" r:id="rId376" xr:uid="{842333CF-67B2-472D-A960-02D3EB4346AF}"/>
    <hyperlink ref="F166" r:id="rId377" xr:uid="{519D739D-6815-4FD9-8C7D-F23E57D168E3}"/>
    <hyperlink ref="F110" r:id="rId378" xr:uid="{8F8AA031-6CEA-4A6B-BFE1-09ED3DD5825A}"/>
    <hyperlink ref="C8" r:id="rId379" xr:uid="{EC3E2B23-CE72-48B1-9EA2-29C7EC940B60}"/>
    <hyperlink ref="F204" r:id="rId380" xr:uid="{934219E8-3EA7-48B8-AFF1-7ED9C855DD93}"/>
    <hyperlink ref="D176" r:id="rId381" xr:uid="{3EA8B7E8-16B8-4C78-AE4A-748ED8F9576A}"/>
    <hyperlink ref="C128" r:id="rId382" xr:uid="{EC340871-D7FC-4E00-8FFA-E4CC7BDC3FAB}"/>
    <hyperlink ref="F95" r:id="rId383" xr:uid="{0CDFBDC7-FD4C-4564-BF37-0CFFB656B9E8}"/>
    <hyperlink ref="D115" r:id="rId384" xr:uid="{4FC1E78B-ED60-4BE5-B9AE-8A4D77A083B7}"/>
    <hyperlink ref="C45" r:id="rId385" xr:uid="{D78D7846-470B-4423-991A-FA9C29359612}"/>
    <hyperlink ref="D154" r:id="rId386" xr:uid="{55AA77C0-818F-4573-87B8-3A32F33EC821}"/>
    <hyperlink ref="F176" r:id="rId387" xr:uid="{60CBEB24-BD32-40E1-8EBA-C676AB118610}"/>
    <hyperlink ref="C65" r:id="rId388" xr:uid="{606860CB-53DA-40C5-BB64-D3221EC274EC}"/>
    <hyperlink ref="C174" r:id="rId389" xr:uid="{6292EAE6-4FA9-468F-84F9-1F87645CC543}"/>
    <hyperlink ref="F72" r:id="rId390" xr:uid="{F779670B-16DE-4A60-9B1D-14DE7C4176AF}"/>
    <hyperlink ref="F21" r:id="rId391" xr:uid="{E5AB457B-997C-4143-B6C1-D682A00747DC}"/>
    <hyperlink ref="C54" r:id="rId392" xr:uid="{AB573724-1570-44CB-83E3-16FEF44B20B9}"/>
    <hyperlink ref="D133" r:id="rId393" xr:uid="{F69EC736-7C61-49C9-A622-EF61C96AB7B0}"/>
    <hyperlink ref="C145" r:id="rId394" xr:uid="{8CE2D9B3-71AE-4340-AC86-6F5C4D11A874}"/>
    <hyperlink ref="C186" r:id="rId395" xr:uid="{A5B4F435-0C42-485F-9276-D9CDD9A116F3}"/>
    <hyperlink ref="D182" r:id="rId396" xr:uid="{EA8518C7-B286-48EE-AC76-6DC4DD4AE97D}"/>
    <hyperlink ref="D119" r:id="rId397" xr:uid="{981407E3-2F40-469C-A1DB-FEE7B3DDFFFD}"/>
    <hyperlink ref="C204" r:id="rId398" xr:uid="{6BF0AC61-A402-4309-A87D-407A2A3CA3ED}"/>
    <hyperlink ref="C63" r:id="rId399" xr:uid="{4F4414DF-25AE-4FCA-8F69-F905D13DFC5A}"/>
    <hyperlink ref="C122" r:id="rId400" xr:uid="{FB91EAE5-A8E0-469D-B869-A375F8FA58CB}"/>
    <hyperlink ref="F138" r:id="rId401" xr:uid="{0CC71D1D-7019-4E57-91AD-C8EEAD1161BD}"/>
    <hyperlink ref="C24" r:id="rId402" xr:uid="{DA296574-D5F5-4B6C-B0B1-9CA15270D1BB}"/>
    <hyperlink ref="D17" r:id="rId403" xr:uid="{FD2FC84B-1937-47E4-8EF0-02628AD23087}"/>
    <hyperlink ref="C124" r:id="rId404" xr:uid="{BFEBD7A0-BD44-41A9-BF2E-3F87291037F2}"/>
    <hyperlink ref="F69" r:id="rId405" xr:uid="{DE0CA903-ACE5-4660-A9A7-CA657FFB188E}"/>
    <hyperlink ref="D126" r:id="rId406" xr:uid="{FBF01D60-9750-4519-A939-2BF118976A67}"/>
    <hyperlink ref="C112" r:id="rId407" xr:uid="{B47CC371-65A6-4BD4-94F4-269CF015F5FE}"/>
    <hyperlink ref="D63" r:id="rId408" xr:uid="{9DD412B6-4562-48CB-BEC3-6A5618B2AC2F}"/>
    <hyperlink ref="D177" r:id="rId409" xr:uid="{8F590F46-2381-4325-A3E6-D4238EB22FA4}"/>
    <hyperlink ref="F118" r:id="rId410" xr:uid="{C820ABC9-6CA2-49E3-B056-8716387B77E0}"/>
    <hyperlink ref="F56" r:id="rId411" xr:uid="{C9E13DA4-EC0F-487A-906C-E8F5212BA96E}"/>
    <hyperlink ref="C168" r:id="rId412" xr:uid="{44E92B14-34F8-4EA2-B674-760249170139}"/>
    <hyperlink ref="C147" r:id="rId413" xr:uid="{446C07C8-E2AD-4321-A04C-75E08FD6730E}"/>
    <hyperlink ref="D82" r:id="rId414" xr:uid="{035809B2-68EE-40CC-8738-2360E46330BE}"/>
    <hyperlink ref="F127" r:id="rId415" xr:uid="{C19FC406-BD74-4912-BC68-3B3191D6C70D}"/>
    <hyperlink ref="F133" r:id="rId416" xr:uid="{0659A20B-DBEE-456C-9EB7-701EE33C499F}"/>
    <hyperlink ref="F179" r:id="rId417" xr:uid="{5133731A-0C37-4231-9D5A-7DAD15BB29BB}"/>
    <hyperlink ref="D194" r:id="rId418" xr:uid="{07256E11-2F89-4882-AA5A-35DE2A58F0E4}"/>
    <hyperlink ref="C117" r:id="rId419" xr:uid="{27F12144-0473-457F-86CC-8AFB5E8D4F88}"/>
    <hyperlink ref="F189" r:id="rId420" xr:uid="{23ECF206-011A-417E-9214-A9CFA1764B56}"/>
    <hyperlink ref="C4" r:id="rId421" xr:uid="{F8C1B7F3-7181-44DD-8594-7623E58F4065}"/>
    <hyperlink ref="F48" r:id="rId422" xr:uid="{0D4A8561-0193-4347-B6D0-BDC148525BB2}"/>
    <hyperlink ref="F119" r:id="rId423" xr:uid="{C90827FD-F2AA-4B51-BAA0-BD9F3CA54857}"/>
    <hyperlink ref="F187" r:id="rId424" xr:uid="{C706D8AF-7801-4962-BC9E-678A994D304E}"/>
    <hyperlink ref="D53" r:id="rId425" xr:uid="{AEB15C66-A863-4764-93C5-44B106F36F3F}"/>
    <hyperlink ref="C165" r:id="rId426" xr:uid="{58CBCA4B-4B7B-4C76-B0FA-5B26867FD8A9}"/>
    <hyperlink ref="F112" r:id="rId427" xr:uid="{E85C9F7B-0FFE-4B8D-ADE4-E1A34CEE25BE}"/>
    <hyperlink ref="D57" r:id="rId428" xr:uid="{BA2E45E0-F5C7-4068-B7AD-1374A85E1D4D}"/>
    <hyperlink ref="C188" r:id="rId429" xr:uid="{7344372B-ADE1-4E7F-94A5-72F67FCD9D32}"/>
    <hyperlink ref="F85" r:id="rId430" xr:uid="{A10D1D08-8E08-4C41-928A-9B7B4319C458}"/>
    <hyperlink ref="D79" r:id="rId431" xr:uid="{853B0278-BA2E-4A68-BC16-6DAFCC779A0A}"/>
    <hyperlink ref="C150" r:id="rId432" xr:uid="{C6AA1063-E412-4E7B-9BBD-E5476791A7CA}"/>
    <hyperlink ref="D117" r:id="rId433" xr:uid="{5247D6A2-3EAB-4B6D-9EA3-77D065282546}"/>
    <hyperlink ref="C136" r:id="rId434" xr:uid="{3D8CB492-F1D8-4E17-80AC-196F7693BC9E}"/>
    <hyperlink ref="F23" r:id="rId435" xr:uid="{71BDD4A4-EBBF-4126-A927-8DD82D0DF63D}"/>
    <hyperlink ref="C2" r:id="rId436" xr:uid="{816F956D-8373-420A-ACBE-ED7F3FF25A2A}"/>
    <hyperlink ref="F33" r:id="rId437" xr:uid="{55ACEBD2-DD47-4D36-9E58-1A52ED117FD7}"/>
    <hyperlink ref="C155" r:id="rId438" xr:uid="{B73626E8-F86D-4E38-93AF-B7C1E2F19C43}"/>
    <hyperlink ref="D175" r:id="rId439" xr:uid="{BD71AC5B-FAD1-4BFC-AE72-320C1A1EACBC}"/>
    <hyperlink ref="C53" r:id="rId440" xr:uid="{4500C6ED-292A-445F-984B-52C1107A734B}"/>
    <hyperlink ref="F140" r:id="rId441" xr:uid="{F6B2D95A-5753-4092-A8E6-EEE0A73DC2BD}"/>
    <hyperlink ref="F78" r:id="rId442" xr:uid="{AFCD6604-844E-447A-B836-83F2569C5327}"/>
    <hyperlink ref="F104" r:id="rId443" xr:uid="{78BECD54-4AAD-4B06-BC7A-46B3AACF7801}"/>
    <hyperlink ref="D50" r:id="rId444" xr:uid="{4099C682-C51B-4D52-A36C-ECCC9AC9B4D4}"/>
    <hyperlink ref="C84" r:id="rId445" xr:uid="{F7C1F1FD-D55D-4E5D-8395-6F0F1104F983}"/>
    <hyperlink ref="C72" r:id="rId446" xr:uid="{4FA8484D-33C9-4777-B31E-1C84CE945994}"/>
    <hyperlink ref="C170" r:id="rId447" xr:uid="{D8FFB811-B553-41E4-839F-34654C2314ED}"/>
    <hyperlink ref="C134" r:id="rId448" xr:uid="{B93CA563-C3D5-4E00-9532-4D0DB894E90F}"/>
    <hyperlink ref="D44" r:id="rId449" xr:uid="{CE1EEA02-0D1D-4582-99C4-DEE588EF2C39}"/>
    <hyperlink ref="D131" r:id="rId450" xr:uid="{64E38F44-8637-4DF5-8B0F-D9B6BD42506A}"/>
    <hyperlink ref="C115" r:id="rId451" xr:uid="{82B686FF-037A-4ECA-AFE8-51A980172D6D}"/>
    <hyperlink ref="C167" r:id="rId452" xr:uid="{665280BA-1176-48EB-A66C-811CAD93E57C}"/>
    <hyperlink ref="D138" r:id="rId453" xr:uid="{807AC742-1BB7-4A36-B1EF-3DFFD879DD41}"/>
    <hyperlink ref="C200" r:id="rId454" xr:uid="{B9FD7C6F-A95D-4F5A-BAF4-E44BA6C62898}"/>
    <hyperlink ref="C12" r:id="rId455" xr:uid="{5A06BF17-40B3-4110-BA5D-C15381EC6280}"/>
    <hyperlink ref="F46" r:id="rId456" xr:uid="{13314E91-FC67-4495-BA9C-7A08AEA7C30B}"/>
    <hyperlink ref="C162" r:id="rId457" xr:uid="{A7B047BF-C32A-4E5B-842F-98D5D34F43C7}"/>
    <hyperlink ref="C133" r:id="rId458" xr:uid="{6A1FF07D-33EC-4A92-959A-D455A6C02327}"/>
    <hyperlink ref="F13" r:id="rId459" xr:uid="{FB68486C-1B64-40D5-A50E-64917BBD75DD}"/>
    <hyperlink ref="D7" r:id="rId460" xr:uid="{A1E6F271-17D1-41BF-B02A-CE741BA6C4D9}"/>
    <hyperlink ref="F149" r:id="rId461" xr:uid="{EF604728-3423-4919-9FFF-768DBA6AFF68}"/>
    <hyperlink ref="C148" r:id="rId462" xr:uid="{A49716E1-62B8-4F1F-B76A-7B2BD817BAAC}"/>
    <hyperlink ref="C36" r:id="rId463" xr:uid="{801EDAF2-759A-4D68-912B-3299C76AB52E}"/>
    <hyperlink ref="C83" r:id="rId464" xr:uid="{CF358606-CD68-457C-B50E-B543EE24F8DE}"/>
    <hyperlink ref="D81" r:id="rId465" xr:uid="{99712A02-62C5-4DBB-B1A3-8AF83B44700D}"/>
    <hyperlink ref="C139" r:id="rId466" xr:uid="{09B49503-E3FE-42A9-AD33-71B90AA1F40B}"/>
    <hyperlink ref="C79" r:id="rId467" xr:uid="{86CDD7DD-BEB3-431C-9FCF-3A549764794E}"/>
    <hyperlink ref="F74" r:id="rId468" xr:uid="{0EC1AC29-BAE4-42FA-8A09-8BC5B17FBCF9}"/>
    <hyperlink ref="D106" r:id="rId469" xr:uid="{BF410022-1415-4F7B-B310-9663CB365C51}"/>
    <hyperlink ref="D192" r:id="rId470" xr:uid="{6FE003F4-720A-4F8D-96C4-3CF818445C84}"/>
    <hyperlink ref="F77" r:id="rId471" xr:uid="{AEDED864-943C-4220-B78F-F758EA31DE59}"/>
    <hyperlink ref="F136" r:id="rId472" xr:uid="{5C5D6ED6-2669-43A4-8B86-9DFF9C6AD304}"/>
    <hyperlink ref="D101" r:id="rId473" xr:uid="{0C2758A5-EDB2-4936-B986-E5A5A1FAD493}"/>
    <hyperlink ref="D187" r:id="rId474" xr:uid="{4F908B25-D4EE-4AEF-BAF7-52B0C62C1A90}"/>
    <hyperlink ref="C199" r:id="rId475" xr:uid="{4D426C7A-0EBE-4F8C-BC8A-AE847BF5CF7E}"/>
    <hyperlink ref="C73" r:id="rId476" xr:uid="{06C59126-34AD-4A7E-B232-9510F35A4610}"/>
    <hyperlink ref="C197" r:id="rId477" xr:uid="{C95E8176-2464-4980-BA93-35DE7E7ED8C5}"/>
    <hyperlink ref="F126" r:id="rId478" xr:uid="{1D0A764C-6FAD-4F4A-B901-5289E5D11A48}"/>
    <hyperlink ref="C39" r:id="rId479" xr:uid="{CEFA4A94-58B2-4041-9306-DFAC8941EC5D}"/>
    <hyperlink ref="D3" r:id="rId480" xr:uid="{5F18A822-A070-42F1-8857-ADA0757ABB35}"/>
    <hyperlink ref="D141" r:id="rId481" xr:uid="{94784AF3-BF1D-40C9-93A9-5D33B183C4AE}"/>
    <hyperlink ref="F49" r:id="rId482" xr:uid="{1EFF1E43-97E5-4A92-9BD9-30921F1834D9}"/>
    <hyperlink ref="C64" r:id="rId483" xr:uid="{33074775-6A1B-41F5-8CD0-9C02D6B0AD03}"/>
    <hyperlink ref="F195" r:id="rId484" xr:uid="{C8ED57F7-7B2B-40DF-903F-D26BDFBA3C54}"/>
    <hyperlink ref="C25" r:id="rId485" xr:uid="{887C440E-A4DE-4FEE-88A4-AAED9BD0199A}"/>
    <hyperlink ref="C92" r:id="rId486" xr:uid="{FA7D99D3-4F3F-42D6-B45A-DE97960013E5}"/>
    <hyperlink ref="C91" r:id="rId487" xr:uid="{6F38BD53-CB28-4E6D-BC04-FFB64EC5AC82}"/>
    <hyperlink ref="F61" r:id="rId488" xr:uid="{2530ABF7-9F11-4CAD-BF0D-0C586E87E5CA}"/>
    <hyperlink ref="F3" r:id="rId489" xr:uid="{7CE29F65-51C9-4F6D-AF73-C5551316117E}"/>
    <hyperlink ref="D84" r:id="rId490" xr:uid="{8EDCC16D-E67F-423E-A15F-A3DD407B36AB}"/>
    <hyperlink ref="F182" r:id="rId491" xr:uid="{15B74A5C-125A-4CFD-8772-89BA79EF7E53}"/>
    <hyperlink ref="C33" r:id="rId492" xr:uid="{D8CD8899-F955-44AC-BF99-E4E9E2DB7F34}"/>
    <hyperlink ref="D105" r:id="rId493" xr:uid="{4C3D9A8D-B8EA-4C57-A016-4283ABC5A40A}"/>
    <hyperlink ref="F130" r:id="rId494" xr:uid="{6C33A90A-B9EB-45F2-B4BC-331E11DAA77B}"/>
    <hyperlink ref="D21" r:id="rId495" xr:uid="{2B5B1971-2300-448B-A0E7-01D5B20A2E29}"/>
    <hyperlink ref="D35" r:id="rId496" xr:uid="{51AC6B32-C2C6-4A6A-B0B3-BE8DEB50B5C0}"/>
    <hyperlink ref="F155" r:id="rId497" xr:uid="{1EBB5355-A2FA-43F7-9F64-00BD8AC38105}"/>
    <hyperlink ref="F193" r:id="rId498" xr:uid="{05DB4718-F194-42A7-8C3E-93BDFE56E9E4}"/>
    <hyperlink ref="C110" r:id="rId499" xr:uid="{DE88A990-DC0B-4D9E-B5F8-D0AB4983706D}"/>
    <hyperlink ref="F31" r:id="rId500" xr:uid="{60B9B601-7D6B-4772-9321-542C2583629C}"/>
    <hyperlink ref="C176" r:id="rId501" xr:uid="{CA33E899-3B69-4D7C-A1A5-80813265EDD7}"/>
    <hyperlink ref="D137" r:id="rId502" xr:uid="{AABA3CD7-5C7C-4F54-9B48-BADFE3F2411C}"/>
    <hyperlink ref="F41" r:id="rId503" xr:uid="{BAE96D31-8166-40F3-899B-96E25BD1DFAF}"/>
    <hyperlink ref="D12" r:id="rId504" xr:uid="{C2CD2A92-1CFC-4213-B09C-BF7B5AD1FA3D}"/>
    <hyperlink ref="C57" r:id="rId505" xr:uid="{6B9D3693-834A-4E29-9905-5E81DF34AEDA}"/>
    <hyperlink ref="D100" r:id="rId506" xr:uid="{454D4EA7-9276-46DF-B190-32D55651E8C9}"/>
    <hyperlink ref="F188" r:id="rId507" xr:uid="{BD702330-5349-451F-B5EE-8D9B580320EF}"/>
    <hyperlink ref="D5" r:id="rId508" xr:uid="{CFE3C56F-D681-4752-9AA9-CEE211CDB6BC}"/>
    <hyperlink ref="F106" r:id="rId509" xr:uid="{D3654EB7-7348-4F48-B450-8E7DD347ABFD}"/>
    <hyperlink ref="D42" r:id="rId510" xr:uid="{29C3A223-CA62-4E28-AD7C-DA1F5B285E81}"/>
    <hyperlink ref="D193" r:id="rId511" xr:uid="{E38C076E-82A2-4683-BA4A-E0F69A6A1283}"/>
    <hyperlink ref="D110" r:id="rId512" xr:uid="{19EF1A6B-AA72-4110-B72C-E541E8DE0A9E}"/>
    <hyperlink ref="D41" r:id="rId513" xr:uid="{D86CE552-9E85-4D94-839B-700C300B279E}"/>
    <hyperlink ref="C193" r:id="rId514" xr:uid="{6981F7BC-21B1-4C05-A160-B2DBFD8B6C79}"/>
    <hyperlink ref="C75" r:id="rId515" xr:uid="{3A29161D-7CE8-4B69-80BB-BAC61FCBDC7F}"/>
    <hyperlink ref="C5" r:id="rId516" xr:uid="{B235E9C3-CFE6-4105-814F-0BA3EE63E7EE}"/>
    <hyperlink ref="D184" r:id="rId517" xr:uid="{E4FAD205-4F0F-429C-A486-18069050993D}"/>
    <hyperlink ref="C69" r:id="rId518" xr:uid="{DDA04F43-2545-4166-B1EB-D3014A920EA8}"/>
    <hyperlink ref="F9" r:id="rId519" xr:uid="{6AC34E16-4E3A-4BEC-968D-62F162185EC6}"/>
    <hyperlink ref="D75" r:id="rId520" xr:uid="{DCF611AD-B4AF-4822-BA3D-BE312DA5C15B}"/>
    <hyperlink ref="F175" r:id="rId521" xr:uid="{4538AC8D-4CA9-450E-8630-68EB23567418}"/>
    <hyperlink ref="F153" r:id="rId522" xr:uid="{7555DA90-ECA4-4631-93CF-165FAF5FD4D9}"/>
    <hyperlink ref="C129" r:id="rId523" xr:uid="{92A88846-6758-468E-839F-7168E6BE6447}"/>
    <hyperlink ref="D112" r:id="rId524" xr:uid="{CAC4960F-E631-4BBE-8A3E-D8FC63C0CE75}"/>
    <hyperlink ref="C153" r:id="rId525" xr:uid="{5C35CE77-61BD-48C5-AB6D-A21BE1F71777}"/>
    <hyperlink ref="C59" r:id="rId526" xr:uid="{C3E0904E-DC5E-4F7C-BF66-71B0A105E016}"/>
    <hyperlink ref="D153" r:id="rId527" xr:uid="{491D780C-1BB8-4F04-A855-6185D64DEEFE}"/>
    <hyperlink ref="F22" r:id="rId528" xr:uid="{144ACD22-0C90-4770-9A9F-4350C12F771D}"/>
    <hyperlink ref="F32" r:id="rId529" xr:uid="{702F6FF0-466E-4998-BB64-29FB02B80E10}"/>
    <hyperlink ref="D204" r:id="rId530" xr:uid="{E41AE29B-8059-47AD-9712-8BB451A99252}"/>
    <hyperlink ref="C60" r:id="rId531" xr:uid="{1C440DCC-EC23-4EAC-962E-CBEECE3045AE}"/>
    <hyperlink ref="F113" r:id="rId532" xr:uid="{86BC4C15-227F-41B0-8E67-87C2D30DD7A4}"/>
    <hyperlink ref="D196" r:id="rId533" xr:uid="{428010D6-9B41-4220-A296-3226248D01CC}"/>
    <hyperlink ref="F111" r:id="rId534" xr:uid="{E0E4EA01-EDB4-4C7B-802A-16714AADCCF0}"/>
    <hyperlink ref="C11" r:id="rId535" xr:uid="{97823BA5-9FCD-4CF1-AB1D-06CC57C79674}"/>
    <hyperlink ref="D122" r:id="rId536" xr:uid="{8B7E9ADE-21B7-4BE1-B263-35A3D5DDF621}"/>
    <hyperlink ref="D76" r:id="rId537" xr:uid="{653EFDEB-BF32-4655-AC1A-0F1267E63B67}"/>
    <hyperlink ref="C61" r:id="rId538" xr:uid="{07F3E9CF-DD81-4E97-9DE6-F8AB315DC20D}"/>
    <hyperlink ref="F142" r:id="rId539" xr:uid="{E6DD56FD-6765-4F53-A591-F7BFC6F242EC}"/>
    <hyperlink ref="C108" r:id="rId540" xr:uid="{A62C5C09-518A-4295-9CEB-3901750083C6}"/>
    <hyperlink ref="F11" r:id="rId541" xr:uid="{4513578A-4581-4151-9B22-A7B5D8A78E46}"/>
    <hyperlink ref="D136" r:id="rId542" xr:uid="{F58A381A-835C-4AE2-B302-106E93F1CE58}"/>
    <hyperlink ref="D86" r:id="rId543" xr:uid="{F49D37AB-141E-497E-B11D-7312AD6DDA3B}"/>
    <hyperlink ref="D2" r:id="rId544" xr:uid="{C9EA6D5D-EEFF-4118-A7F9-8DC325D942FA}"/>
    <hyperlink ref="F12" r:id="rId545" xr:uid="{0EF8B1DC-E318-4219-8502-4EB1DB37DC0F}"/>
    <hyperlink ref="F7" r:id="rId546" xr:uid="{8F170421-7FFA-4BE6-81C6-30A7EFE6249A}"/>
    <hyperlink ref="C74" r:id="rId547" xr:uid="{D7384901-7D7A-4A60-9CBE-F1E5F0DC2DA3}"/>
    <hyperlink ref="D104" r:id="rId548" xr:uid="{8122D342-666F-44A3-B1CE-A0C4C701D359}"/>
    <hyperlink ref="C114" r:id="rId549" xr:uid="{649EF8B8-67D6-4B42-A27D-D5607A0D38C6}"/>
    <hyperlink ref="F181" r:id="rId550" xr:uid="{E4E94255-21F8-42B6-AD46-1E332B3DD5C0}"/>
    <hyperlink ref="D180" r:id="rId551" xr:uid="{5117A893-AADF-4A96-AB7D-B58CCEE4EF45}"/>
    <hyperlink ref="D74" r:id="rId552" xr:uid="{DF69F752-6C89-443F-A0F4-710E985AEE12}"/>
    <hyperlink ref="F55" r:id="rId553" xr:uid="{FAED14C4-EAF8-4B27-86DE-F0AD2D7923F7}"/>
    <hyperlink ref="F52" r:id="rId554" xr:uid="{4D4953C5-915A-44B8-BE77-A0B472447AD0}"/>
    <hyperlink ref="D72" r:id="rId555" xr:uid="{3EDBE43B-14CB-42C7-8ED0-06EE3AAB648A}"/>
    <hyperlink ref="F152" r:id="rId556" xr:uid="{5A462036-3A5D-4F24-BC2A-B479D0536592}"/>
    <hyperlink ref="D200" r:id="rId557" xr:uid="{611B73D1-2F1C-4BF5-AD81-801A5EA39900}"/>
    <hyperlink ref="C66" r:id="rId558" xr:uid="{EED7703F-B311-40C8-94B4-39C0F6884343}"/>
    <hyperlink ref="C192" r:id="rId559" xr:uid="{E2D663EC-B287-4087-8D07-53F453C44646}"/>
    <hyperlink ref="D94" r:id="rId560" xr:uid="{FAE0628E-521A-4496-A3DF-9DD69A96DEE7}"/>
    <hyperlink ref="D92" r:id="rId561" xr:uid="{F59C5852-1199-444F-A397-55886070799A}"/>
    <hyperlink ref="C101" r:id="rId562" xr:uid="{B4D36E4C-473C-4CF7-AE58-BF4740DB8EFA}"/>
    <hyperlink ref="F60" r:id="rId563" xr:uid="{1C72B442-5C7A-414D-8591-333EC0E5FFF3}"/>
    <hyperlink ref="F38" r:id="rId564" xr:uid="{75F4465B-68F3-46F2-88BA-05CFC3CC98EB}"/>
    <hyperlink ref="F99" r:id="rId565" xr:uid="{FD4722FA-C844-46F9-8861-8EE41DC54950}"/>
    <hyperlink ref="C116" r:id="rId566" xr:uid="{7015D95B-A3EE-484D-A44A-A1A494E24667}"/>
    <hyperlink ref="C6" r:id="rId567" xr:uid="{62EAF6CF-D33A-4149-B6B1-B70EBFDECB8E}"/>
    <hyperlink ref="D24" r:id="rId568" xr:uid="{E75E9CA8-733B-42D1-B9E1-2106785B20D9}"/>
    <hyperlink ref="C47" r:id="rId569" xr:uid="{A8E132C2-DD8C-4C4A-B217-4188EBBC552E}"/>
    <hyperlink ref="D29" r:id="rId570" xr:uid="{F0AD2B6C-CD95-46E1-A315-957689AD38F0}"/>
    <hyperlink ref="F146" r:id="rId571" xr:uid="{27AAA01C-BBB4-4BAF-B88A-20CF5B0DD2B3}"/>
    <hyperlink ref="C14" r:id="rId572" xr:uid="{6127356F-DBBD-4E6B-AF1B-451DE240E0AC}"/>
    <hyperlink ref="C43" r:id="rId573" xr:uid="{B9D881DF-9283-48F8-A9F4-FE33F0B5736A}"/>
    <hyperlink ref="D46" r:id="rId574" xr:uid="{B5EEC0AE-ED03-4296-BC35-8AE5ECE454BC}"/>
    <hyperlink ref="F197" r:id="rId575" xr:uid="{3F97AA8A-0295-4A21-B5B3-B93B21C727FE}"/>
    <hyperlink ref="C26" r:id="rId576" xr:uid="{C25F772E-4031-4339-9826-947CF01E8A6D}"/>
    <hyperlink ref="F97" r:id="rId577" xr:uid="{1E71D71C-CF5F-40EC-9FEB-E236A4203F5B}"/>
    <hyperlink ref="F159" r:id="rId578" xr:uid="{0F24FA61-B76D-4778-95C8-CD15F24D1F32}"/>
    <hyperlink ref="D140" r:id="rId579" xr:uid="{04242C7B-D410-4F80-9E86-EB04F21F6546}"/>
    <hyperlink ref="F15" r:id="rId580" xr:uid="{1EF28CAE-FD4B-4EDF-AE3D-61E851439BE4}"/>
    <hyperlink ref="D128" r:id="rId581" xr:uid="{116BC898-6E71-4D74-BDF0-47A1F40B9324}"/>
    <hyperlink ref="D142" r:id="rId582" xr:uid="{C5D351BE-DCC2-48CE-A6D2-14E7A2316BD8}"/>
    <hyperlink ref="F17" r:id="rId583" xr:uid="{8F0ED1A7-6F16-47EA-A30D-7F9E7C94711E}"/>
    <hyperlink ref="C118" r:id="rId584" xr:uid="{860F2037-F1DF-49E4-BD53-71E1A92F8AA0}"/>
    <hyperlink ref="F131" r:id="rId585" xr:uid="{B76BFC88-9101-43A7-A97A-DDC4CC56236E}"/>
    <hyperlink ref="C70" r:id="rId586" xr:uid="{0457FA61-D16D-48B5-A5C5-1561AA41EE6F}"/>
    <hyperlink ref="C80" r:id="rId587" xr:uid="{268A308E-E9AA-4483-AB32-E85BEA92A141}"/>
    <hyperlink ref="D149" r:id="rId588" xr:uid="{5C52E16C-6B81-446F-BA53-03E66A383ABF}"/>
    <hyperlink ref="D120" r:id="rId589" xr:uid="{8303D11B-1AFC-46D8-83A1-81928D8A15B1}"/>
    <hyperlink ref="D162" r:id="rId590" xr:uid="{D2ED3483-D1EB-4615-AA29-01D2773A9C2C}"/>
    <hyperlink ref="D111" r:id="rId591" xr:uid="{33F22469-42D9-40C0-AAD3-B42C7DBDAE65}"/>
    <hyperlink ref="D205" r:id="rId592" xr:uid="{F758A667-11AA-46E3-9618-1BEA877B9EEB}"/>
    <hyperlink ref="D124" r:id="rId593" xr:uid="{E9FC7C45-B7E1-4605-B5F0-10F763D6BD72}"/>
    <hyperlink ref="C109" r:id="rId594" xr:uid="{F9AECD7C-0639-4900-B229-DAE3E3F444D3}"/>
    <hyperlink ref="F145" r:id="rId595" xr:uid="{AF8D66AF-D876-4C8D-82D8-580F0CE31A30}"/>
    <hyperlink ref="C161" r:id="rId596" xr:uid="{8FAE23F6-0E97-4B69-8E1C-18E45B0F66A2}"/>
    <hyperlink ref="F122" r:id="rId597" xr:uid="{E5F1AFA2-CA2E-473D-9F80-01E452C26278}"/>
    <hyperlink ref="F36" r:id="rId598" xr:uid="{93CC5051-3189-4DD5-A223-EFC91FA7B8D2}"/>
    <hyperlink ref="C195" r:id="rId599" xr:uid="{8CD8B36A-C331-4DB3-B109-3B290BAD430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C00000"/>
  </sheetPr>
  <dimension ref="A1:F23"/>
  <sheetViews>
    <sheetView showGridLines="0" zoomScale="160" zoomScaleNormal="160" workbookViewId="0">
      <selection activeCell="D10" sqref="D10"/>
    </sheetView>
  </sheetViews>
  <sheetFormatPr baseColWidth="10" defaultRowHeight="14.4" x14ac:dyDescent="0.3"/>
  <cols>
    <col min="1" max="1" width="9.44140625" style="5" bestFit="1" customWidth="1"/>
    <col min="2" max="2" width="38.44140625" style="5" customWidth="1"/>
    <col min="3" max="3" width="16.6640625" style="5" customWidth="1"/>
    <col min="4" max="4" width="17.88671875" style="5" customWidth="1"/>
    <col min="5" max="16384" width="11.5546875" style="5"/>
  </cols>
  <sheetData>
    <row r="1" spans="1:6" ht="25.2" thickTop="1" thickBot="1" x14ac:dyDescent="0.55000000000000004">
      <c r="A1" s="1">
        <v>2</v>
      </c>
      <c r="B1" s="2" t="s">
        <v>60</v>
      </c>
      <c r="C1" s="3"/>
      <c r="D1" s="3"/>
      <c r="E1" s="4"/>
    </row>
    <row r="2" spans="1:6" ht="8.25" customHeight="1" thickTop="1" thickBot="1" x14ac:dyDescent="0.35"/>
    <row r="3" spans="1:6" ht="16.2" x14ac:dyDescent="0.35">
      <c r="B3" s="6" t="s">
        <v>0</v>
      </c>
      <c r="C3" s="7" t="s">
        <v>12</v>
      </c>
      <c r="D3" s="7" t="s">
        <v>13</v>
      </c>
      <c r="F3" s="8" t="s">
        <v>58</v>
      </c>
    </row>
    <row r="4" spans="1:6" ht="15" thickBot="1" x14ac:dyDescent="0.35">
      <c r="B4" s="152" t="s">
        <v>14</v>
      </c>
      <c r="C4" s="152">
        <v>320000</v>
      </c>
      <c r="D4" s="152">
        <v>40000</v>
      </c>
      <c r="F4" s="10" t="s">
        <v>59</v>
      </c>
    </row>
    <row r="5" spans="1:6" x14ac:dyDescent="0.3">
      <c r="B5" s="152" t="s">
        <v>15</v>
      </c>
      <c r="C5" s="152">
        <v>5</v>
      </c>
      <c r="D5" s="152">
        <v>5</v>
      </c>
    </row>
    <row r="6" spans="1:6" x14ac:dyDescent="0.3">
      <c r="B6" s="152" t="s">
        <v>16</v>
      </c>
      <c r="C6" s="153">
        <v>0.4</v>
      </c>
      <c r="D6" s="153">
        <v>0.8</v>
      </c>
    </row>
    <row r="7" spans="1:6" x14ac:dyDescent="0.3">
      <c r="B7" s="12" t="s">
        <v>17</v>
      </c>
      <c r="C7" s="12">
        <f>(C4*(1-C6))/(C5*12)</f>
        <v>3200</v>
      </c>
      <c r="D7" s="12">
        <f>(D4*(1-D6))/(D5*12)</f>
        <v>133.33333333333331</v>
      </c>
    </row>
    <row r="8" spans="1:6" x14ac:dyDescent="0.3">
      <c r="B8" s="13" t="s">
        <v>63</v>
      </c>
      <c r="C8" s="20"/>
      <c r="D8" s="13">
        <f>D7+C7</f>
        <v>3333.3333333333335</v>
      </c>
    </row>
    <row r="9" spans="1:6" x14ac:dyDescent="0.3">
      <c r="B9" s="15" t="s">
        <v>111</v>
      </c>
      <c r="C9" s="16"/>
      <c r="D9" s="17">
        <f>RESUMEN!C28</f>
        <v>30</v>
      </c>
    </row>
    <row r="10" spans="1:6" ht="16.2" x14ac:dyDescent="0.35">
      <c r="B10" s="18" t="s">
        <v>113</v>
      </c>
      <c r="C10" s="18"/>
      <c r="D10" s="18">
        <f>D8/D9</f>
        <v>111.11111111111111</v>
      </c>
    </row>
    <row r="12" spans="1:6" x14ac:dyDescent="0.3">
      <c r="B12" s="5" t="s">
        <v>105</v>
      </c>
    </row>
    <row r="13" spans="1:6" x14ac:dyDescent="0.3">
      <c r="B13" s="5" t="s">
        <v>106</v>
      </c>
    </row>
    <row r="22" spans="2:5" ht="18.600000000000001" x14ac:dyDescent="0.4">
      <c r="B22" s="150" t="s">
        <v>1417</v>
      </c>
      <c r="C22" s="150" t="s">
        <v>1418</v>
      </c>
      <c r="D22" s="150"/>
      <c r="E22" s="151"/>
    </row>
    <row r="23" spans="2:5" ht="18.600000000000001" x14ac:dyDescent="0.4">
      <c r="B23" s="140" t="s">
        <v>1419</v>
      </c>
      <c r="C23" s="140" t="s">
        <v>1420</v>
      </c>
      <c r="D23" s="140"/>
    </row>
  </sheetData>
  <hyperlinks>
    <hyperlink ref="F3" location="RESUMEN!A1" display="RESUMEN!A1" xr:uid="{7F705074-B2EB-403B-B275-D6F4B82072BF}"/>
  </hyperlinks>
  <pageMargins left="0.7" right="0.7" top="0.75" bottom="0.75" header="0.3" footer="0.3"/>
  <pageSetup orientation="portrait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C00000"/>
  </sheetPr>
  <dimension ref="A1:F22"/>
  <sheetViews>
    <sheetView showGridLines="0" topLeftCell="B1" zoomScale="160" zoomScaleNormal="160" workbookViewId="0">
      <selection activeCell="D7" sqref="B7:D7"/>
    </sheetView>
  </sheetViews>
  <sheetFormatPr baseColWidth="10" defaultRowHeight="14.4" x14ac:dyDescent="0.3"/>
  <cols>
    <col min="1" max="1" width="9.44140625" style="5" bestFit="1" customWidth="1"/>
    <col min="2" max="2" width="38" style="5" customWidth="1"/>
    <col min="3" max="3" width="16.6640625" style="5" customWidth="1"/>
    <col min="4" max="4" width="18.33203125" style="5" customWidth="1"/>
    <col min="5" max="5" width="11.5546875" style="5"/>
    <col min="6" max="6" width="11.6640625" style="5" bestFit="1" customWidth="1"/>
    <col min="7" max="16384" width="11.5546875" style="5"/>
  </cols>
  <sheetData>
    <row r="1" spans="1:6" ht="25.2" thickTop="1" thickBot="1" x14ac:dyDescent="0.55000000000000004">
      <c r="A1" s="1">
        <v>3</v>
      </c>
      <c r="B1" s="2" t="s">
        <v>64</v>
      </c>
      <c r="C1" s="3"/>
      <c r="D1" s="3"/>
      <c r="E1" s="4"/>
    </row>
    <row r="2" spans="1:6" ht="15.6" thickTop="1" thickBot="1" x14ac:dyDescent="0.35">
      <c r="B2" s="21" t="s">
        <v>65</v>
      </c>
      <c r="C2" s="22">
        <v>0.08</v>
      </c>
    </row>
    <row r="3" spans="1:6" ht="16.2" x14ac:dyDescent="0.35">
      <c r="B3" s="6" t="s">
        <v>0</v>
      </c>
      <c r="C3" s="7" t="s">
        <v>12</v>
      </c>
      <c r="D3" s="7" t="s">
        <v>13</v>
      </c>
      <c r="F3" s="8" t="s">
        <v>58</v>
      </c>
    </row>
    <row r="4" spans="1:6" ht="15" thickBot="1" x14ac:dyDescent="0.35">
      <c r="B4" s="9" t="s">
        <v>14</v>
      </c>
      <c r="C4" s="143">
        <v>320000</v>
      </c>
      <c r="D4" s="143">
        <v>40000</v>
      </c>
      <c r="F4" s="10" t="s">
        <v>59</v>
      </c>
    </row>
    <row r="5" spans="1:6" x14ac:dyDescent="0.3">
      <c r="B5" s="9" t="s">
        <v>15</v>
      </c>
      <c r="C5" s="143">
        <v>5</v>
      </c>
      <c r="D5" s="143">
        <v>5</v>
      </c>
    </row>
    <row r="6" spans="1:6" x14ac:dyDescent="0.3">
      <c r="B6" s="9" t="s">
        <v>19</v>
      </c>
      <c r="C6" s="143">
        <v>60</v>
      </c>
      <c r="D6" s="143">
        <v>60</v>
      </c>
      <c r="F6" s="23" t="s">
        <v>66</v>
      </c>
    </row>
    <row r="7" spans="1:6" x14ac:dyDescent="0.3">
      <c r="B7" s="9" t="s">
        <v>20</v>
      </c>
      <c r="C7" s="143">
        <f>PMT(C2/12,C6,-C4,0,0)</f>
        <v>6488.4461722923779</v>
      </c>
      <c r="D7" s="143">
        <f>PMT(C2/12,D6,-D4,0,0)</f>
        <v>811.05577153654724</v>
      </c>
      <c r="F7" s="36">
        <f>PMT(C2/12,C6,-C4,0,0)</f>
        <v>6488.4461722923779</v>
      </c>
    </row>
    <row r="8" spans="1:6" x14ac:dyDescent="0.3">
      <c r="B8" s="12" t="s">
        <v>21</v>
      </c>
      <c r="C8" s="12"/>
      <c r="D8" s="12">
        <f>SUM(C7:D7)</f>
        <v>7299.5019438289255</v>
      </c>
    </row>
    <row r="9" spans="1:6" x14ac:dyDescent="0.3">
      <c r="B9" s="15" t="s">
        <v>111</v>
      </c>
      <c r="C9" s="16"/>
      <c r="D9" s="17">
        <f>RESUMEN!C28</f>
        <v>30</v>
      </c>
    </row>
    <row r="10" spans="1:6" ht="16.2" x14ac:dyDescent="0.35">
      <c r="B10" s="18" t="s">
        <v>114</v>
      </c>
      <c r="C10" s="18"/>
      <c r="D10" s="18">
        <f>D8/D9</f>
        <v>243.31673146096418</v>
      </c>
    </row>
    <row r="21" spans="2:5" ht="18.600000000000001" x14ac:dyDescent="0.4">
      <c r="B21" s="150" t="s">
        <v>1417</v>
      </c>
      <c r="C21" s="150" t="s">
        <v>1418</v>
      </c>
      <c r="D21" s="150"/>
      <c r="E21" s="151"/>
    </row>
    <row r="22" spans="2:5" ht="18.600000000000001" x14ac:dyDescent="0.4">
      <c r="B22" s="140" t="s">
        <v>1419</v>
      </c>
      <c r="C22" s="140" t="s">
        <v>1421</v>
      </c>
      <c r="D22" s="140"/>
    </row>
  </sheetData>
  <hyperlinks>
    <hyperlink ref="F3" location="RESUMEN!A1" display="RESUMEN!A1" xr:uid="{0113AD33-7168-4813-96C4-AF7DA8C6DFBA}"/>
  </hyperlinks>
  <pageMargins left="0.7" right="0.7" top="0.75" bottom="0.75" header="0.3" footer="0.3"/>
  <pageSetup orientation="portrait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C00000"/>
  </sheetPr>
  <dimension ref="A1:F7"/>
  <sheetViews>
    <sheetView showGridLines="0" topLeftCell="B1" zoomScale="170" zoomScaleNormal="170" workbookViewId="0">
      <selection activeCell="B7" sqref="B7:C7"/>
    </sheetView>
  </sheetViews>
  <sheetFormatPr baseColWidth="10" defaultRowHeight="14.4" x14ac:dyDescent="0.3"/>
  <cols>
    <col min="1" max="1" width="9.44140625" style="5" bestFit="1" customWidth="1"/>
    <col min="2" max="2" width="47.5546875" style="5" customWidth="1"/>
    <col min="3" max="3" width="15.88671875" style="5" customWidth="1"/>
    <col min="4" max="16384" width="11.5546875" style="5"/>
  </cols>
  <sheetData>
    <row r="1" spans="1:6" ht="25.2" thickTop="1" thickBot="1" x14ac:dyDescent="0.55000000000000004">
      <c r="A1" s="1">
        <v>4</v>
      </c>
      <c r="B1" s="2" t="s">
        <v>89</v>
      </c>
      <c r="C1" s="3"/>
      <c r="D1" s="3"/>
      <c r="E1" s="4"/>
    </row>
    <row r="2" spans="1:6" ht="15.6" thickTop="1" thickBot="1" x14ac:dyDescent="0.35"/>
    <row r="3" spans="1:6" x14ac:dyDescent="0.3">
      <c r="B3" s="24" t="s">
        <v>91</v>
      </c>
      <c r="C3" s="24">
        <v>15200</v>
      </c>
      <c r="F3" s="8" t="s">
        <v>58</v>
      </c>
    </row>
    <row r="4" spans="1:6" ht="15" thickBot="1" x14ac:dyDescent="0.35">
      <c r="B4" s="9" t="s">
        <v>90</v>
      </c>
      <c r="C4" s="9">
        <v>12</v>
      </c>
      <c r="F4" s="10" t="s">
        <v>59</v>
      </c>
    </row>
    <row r="5" spans="1:6" x14ac:dyDescent="0.3">
      <c r="B5" s="25" t="s">
        <v>51</v>
      </c>
      <c r="C5" s="25">
        <f>C3/C4</f>
        <v>1266.6666666666667</v>
      </c>
    </row>
    <row r="6" spans="1:6" x14ac:dyDescent="0.3">
      <c r="B6" s="26" t="s">
        <v>118</v>
      </c>
      <c r="C6" s="27">
        <f>RESUMEN!C28</f>
        <v>30</v>
      </c>
    </row>
    <row r="7" spans="1:6" ht="16.2" x14ac:dyDescent="0.35">
      <c r="B7" s="18" t="s">
        <v>119</v>
      </c>
      <c r="C7" s="18">
        <f>C5/C6</f>
        <v>42.222222222222221</v>
      </c>
    </row>
  </sheetData>
  <hyperlinks>
    <hyperlink ref="F3" location="RESUMEN!A1" display="RESUMEN!A1" xr:uid="{6DFEC5FD-682D-4DD8-B7E3-CB72EE20E200}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C00000"/>
  </sheetPr>
  <dimension ref="A1:H23"/>
  <sheetViews>
    <sheetView showGridLines="0" zoomScale="150" zoomScaleNormal="150" workbookViewId="0">
      <selection activeCell="F9" sqref="F9"/>
    </sheetView>
  </sheetViews>
  <sheetFormatPr baseColWidth="10" defaultRowHeight="14.4" x14ac:dyDescent="0.3"/>
  <cols>
    <col min="1" max="1" width="9.44140625" style="5" bestFit="1" customWidth="1"/>
    <col min="2" max="2" width="12.6640625" style="5" bestFit="1" customWidth="1"/>
    <col min="3" max="3" width="11.88671875" style="5" customWidth="1"/>
    <col min="4" max="4" width="11.5546875" style="5"/>
    <col min="5" max="5" width="16.109375" style="5" customWidth="1"/>
    <col min="6" max="6" width="15.44140625" style="5" customWidth="1"/>
    <col min="7" max="16384" width="11.5546875" style="5"/>
  </cols>
  <sheetData>
    <row r="1" spans="1:8" ht="25.2" thickTop="1" thickBot="1" x14ac:dyDescent="0.55000000000000004">
      <c r="A1" s="1">
        <v>5</v>
      </c>
      <c r="B1" s="2" t="s">
        <v>99</v>
      </c>
      <c r="C1" s="3"/>
      <c r="D1" s="3"/>
      <c r="E1" s="4"/>
      <c r="F1" s="28"/>
      <c r="G1" s="4"/>
    </row>
    <row r="2" spans="1:8" ht="15.6" thickTop="1" thickBot="1" x14ac:dyDescent="0.35"/>
    <row r="3" spans="1:8" x14ac:dyDescent="0.3">
      <c r="B3" s="15" t="s">
        <v>102</v>
      </c>
      <c r="C3" s="29"/>
      <c r="D3" s="29"/>
      <c r="E3" s="29"/>
      <c r="F3" s="16"/>
      <c r="H3" s="8" t="s">
        <v>58</v>
      </c>
    </row>
    <row r="4" spans="1:8" ht="15" thickBot="1" x14ac:dyDescent="0.35">
      <c r="B4" s="20">
        <v>53274</v>
      </c>
      <c r="C4" s="30">
        <v>10</v>
      </c>
      <c r="D4" s="30" t="s">
        <v>54</v>
      </c>
      <c r="E4" s="30"/>
      <c r="F4" s="31">
        <f>B4/C4</f>
        <v>5327.4</v>
      </c>
      <c r="H4" s="10" t="s">
        <v>59</v>
      </c>
    </row>
    <row r="5" spans="1:8" x14ac:dyDescent="0.3">
      <c r="B5" s="15" t="s">
        <v>103</v>
      </c>
      <c r="C5" s="29"/>
      <c r="D5" s="29"/>
      <c r="E5" s="29"/>
      <c r="F5" s="16"/>
    </row>
    <row r="6" spans="1:8" x14ac:dyDescent="0.3">
      <c r="B6" s="20">
        <v>4215</v>
      </c>
      <c r="C6" s="30">
        <v>10</v>
      </c>
      <c r="D6" s="30" t="s">
        <v>54</v>
      </c>
      <c r="E6" s="30"/>
      <c r="F6" s="31">
        <f>B6/C6</f>
        <v>421.5</v>
      </c>
    </row>
    <row r="7" spans="1:8" x14ac:dyDescent="0.3">
      <c r="B7" s="25" t="s">
        <v>120</v>
      </c>
      <c r="C7" s="25"/>
      <c r="D7" s="25"/>
      <c r="E7" s="25"/>
      <c r="F7" s="25">
        <f>SUM(F4:F6)</f>
        <v>5748.9</v>
      </c>
    </row>
    <row r="8" spans="1:8" x14ac:dyDescent="0.3">
      <c r="B8" s="15" t="s">
        <v>118</v>
      </c>
      <c r="C8" s="16"/>
      <c r="D8" s="15"/>
      <c r="E8" s="15"/>
      <c r="F8" s="32">
        <f>RESUMEN!C28</f>
        <v>30</v>
      </c>
    </row>
    <row r="9" spans="1:8" ht="16.2" x14ac:dyDescent="0.35">
      <c r="B9" s="18" t="s">
        <v>121</v>
      </c>
      <c r="C9" s="18"/>
      <c r="D9" s="18"/>
      <c r="E9" s="18"/>
      <c r="F9" s="18">
        <f>F7/F8</f>
        <v>191.63</v>
      </c>
    </row>
    <row r="21" spans="5:5" x14ac:dyDescent="0.3">
      <c r="E21" s="36" t="s">
        <v>1422</v>
      </c>
    </row>
    <row r="23" spans="5:5" x14ac:dyDescent="0.3">
      <c r="E23" s="36" t="s">
        <v>1423</v>
      </c>
    </row>
  </sheetData>
  <hyperlinks>
    <hyperlink ref="H3" location="RESUMEN!A1" display="RESUMEN!A1" xr:uid="{8F5F9F3F-E3B6-41B9-8A9C-C8C8AC151ECF}"/>
  </hyperlink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2060"/>
  </sheetPr>
  <dimension ref="A1:F49"/>
  <sheetViews>
    <sheetView showGridLines="0" zoomScale="160" zoomScaleNormal="160" workbookViewId="0">
      <selection activeCell="A38" activeCellId="2" sqref="A30:XFD30 A34:XFD34 A38:XFD38"/>
    </sheetView>
  </sheetViews>
  <sheetFormatPr baseColWidth="10" defaultRowHeight="14.4" x14ac:dyDescent="0.3"/>
  <cols>
    <col min="1" max="1" width="9.44140625" style="5" bestFit="1" customWidth="1"/>
    <col min="2" max="2" width="28.33203125" style="5" customWidth="1"/>
    <col min="3" max="4" width="16.6640625" style="5" customWidth="1"/>
    <col min="5" max="16384" width="11.5546875" style="5"/>
  </cols>
  <sheetData>
    <row r="1" spans="1:6" ht="25.2" thickTop="1" thickBot="1" x14ac:dyDescent="0.55000000000000004">
      <c r="A1" s="1">
        <v>6</v>
      </c>
      <c r="B1" s="2" t="s">
        <v>68</v>
      </c>
      <c r="C1" s="3"/>
      <c r="D1" s="3"/>
      <c r="E1" s="4"/>
    </row>
    <row r="2" spans="1:6" ht="15.6" thickTop="1" thickBot="1" x14ac:dyDescent="0.35"/>
    <row r="3" spans="1:6" ht="16.2" x14ac:dyDescent="0.35">
      <c r="B3" s="6" t="s">
        <v>0</v>
      </c>
      <c r="C3" s="7" t="s">
        <v>24</v>
      </c>
      <c r="D3" s="33" t="s">
        <v>25</v>
      </c>
      <c r="F3" s="8" t="s">
        <v>58</v>
      </c>
    </row>
    <row r="4" spans="1:6" ht="15" thickBot="1" x14ac:dyDescent="0.35">
      <c r="B4" s="143" t="s">
        <v>26</v>
      </c>
      <c r="C4" s="143">
        <v>12</v>
      </c>
      <c r="D4" s="154" t="s">
        <v>28</v>
      </c>
      <c r="F4" s="10" t="s">
        <v>59</v>
      </c>
    </row>
    <row r="5" spans="1:6" x14ac:dyDescent="0.3">
      <c r="B5" s="143" t="s">
        <v>27</v>
      </c>
      <c r="C5" s="143">
        <v>10.199999999999999</v>
      </c>
      <c r="D5" s="154" t="s">
        <v>29</v>
      </c>
    </row>
    <row r="6" spans="1:6" ht="16.2" x14ac:dyDescent="0.35">
      <c r="B6" s="18" t="s">
        <v>70</v>
      </c>
      <c r="C6" s="18"/>
      <c r="D6" s="18">
        <f>C5/C4</f>
        <v>0.85</v>
      </c>
    </row>
    <row r="8" spans="1:6" x14ac:dyDescent="0.3">
      <c r="B8" s="5" t="s">
        <v>107</v>
      </c>
    </row>
    <row r="17" spans="2:6" ht="18.600000000000001" x14ac:dyDescent="0.4">
      <c r="B17" s="140" t="s">
        <v>1437</v>
      </c>
      <c r="C17" s="36" t="s">
        <v>1440</v>
      </c>
      <c r="D17" s="35" t="s">
        <v>1446</v>
      </c>
    </row>
    <row r="18" spans="2:6" ht="18.600000000000001" x14ac:dyDescent="0.4">
      <c r="B18" s="140" t="s">
        <v>1438</v>
      </c>
      <c r="C18" s="36" t="s">
        <v>1441</v>
      </c>
    </row>
    <row r="19" spans="2:6" ht="18.600000000000001" x14ac:dyDescent="0.4">
      <c r="B19" s="140" t="s">
        <v>1439</v>
      </c>
      <c r="C19" s="175" t="s">
        <v>1442</v>
      </c>
      <c r="D19" s="176"/>
    </row>
    <row r="20" spans="2:6" x14ac:dyDescent="0.3">
      <c r="C20" s="35" t="s">
        <v>1443</v>
      </c>
      <c r="D20" s="35">
        <v>100</v>
      </c>
      <c r="E20" s="35" t="s">
        <v>9</v>
      </c>
    </row>
    <row r="21" spans="2:6" x14ac:dyDescent="0.3">
      <c r="C21" s="35" t="s">
        <v>1444</v>
      </c>
      <c r="D21" s="35">
        <v>200</v>
      </c>
      <c r="E21" s="35" t="s">
        <v>9</v>
      </c>
    </row>
    <row r="22" spans="2:6" x14ac:dyDescent="0.3">
      <c r="C22" s="35" t="s">
        <v>1445</v>
      </c>
      <c r="D22" s="35">
        <v>100</v>
      </c>
      <c r="E22" s="35" t="s">
        <v>9</v>
      </c>
    </row>
    <row r="26" spans="2:6" x14ac:dyDescent="0.3">
      <c r="B26" s="5" t="s">
        <v>1447</v>
      </c>
    </row>
    <row r="28" spans="2:6" x14ac:dyDescent="0.3">
      <c r="B28" s="36" t="s">
        <v>1448</v>
      </c>
      <c r="C28" s="36">
        <v>1</v>
      </c>
      <c r="D28" s="36" t="s">
        <v>1450</v>
      </c>
      <c r="E28" s="36" t="s">
        <v>1452</v>
      </c>
      <c r="F28" s="36" t="s">
        <v>1453</v>
      </c>
    </row>
    <row r="29" spans="2:6" x14ac:dyDescent="0.3">
      <c r="B29" s="36" t="s">
        <v>1449</v>
      </c>
      <c r="C29" s="36" t="s">
        <v>9</v>
      </c>
      <c r="D29" s="36"/>
    </row>
    <row r="30" spans="2:6" x14ac:dyDescent="0.3">
      <c r="B30" s="36" t="s">
        <v>1449</v>
      </c>
      <c r="C30" s="36" t="s">
        <v>30</v>
      </c>
      <c r="D30" s="36" t="s">
        <v>43</v>
      </c>
    </row>
    <row r="32" spans="2:6" x14ac:dyDescent="0.3">
      <c r="B32" s="36" t="s">
        <v>1448</v>
      </c>
      <c r="C32" s="36">
        <v>2</v>
      </c>
      <c r="D32" s="36" t="s">
        <v>1450</v>
      </c>
    </row>
    <row r="33" spans="2:4" x14ac:dyDescent="0.3">
      <c r="B33" s="36" t="s">
        <v>1449</v>
      </c>
      <c r="C33" s="36" t="s">
        <v>9</v>
      </c>
      <c r="D33" s="36"/>
    </row>
    <row r="34" spans="2:4" x14ac:dyDescent="0.3">
      <c r="B34" s="36" t="s">
        <v>1449</v>
      </c>
      <c r="C34" s="36" t="s">
        <v>30</v>
      </c>
      <c r="D34" s="36" t="s">
        <v>43</v>
      </c>
    </row>
    <row r="36" spans="2:4" x14ac:dyDescent="0.3">
      <c r="B36" s="36" t="s">
        <v>1448</v>
      </c>
      <c r="C36" s="36">
        <v>3</v>
      </c>
      <c r="D36" s="36" t="s">
        <v>1450</v>
      </c>
    </row>
    <row r="37" spans="2:4" x14ac:dyDescent="0.3">
      <c r="B37" s="36" t="s">
        <v>1449</v>
      </c>
      <c r="C37" s="36" t="s">
        <v>9</v>
      </c>
      <c r="D37" s="36"/>
    </row>
    <row r="38" spans="2:4" x14ac:dyDescent="0.3">
      <c r="B38" s="36" t="s">
        <v>1449</v>
      </c>
      <c r="C38" s="36" t="s">
        <v>30</v>
      </c>
      <c r="D38" s="36" t="s">
        <v>43</v>
      </c>
    </row>
    <row r="40" spans="2:4" x14ac:dyDescent="0.3">
      <c r="B40" s="36" t="s">
        <v>1448</v>
      </c>
      <c r="C40" s="36">
        <v>4</v>
      </c>
      <c r="D40" s="36" t="s">
        <v>1450</v>
      </c>
    </row>
    <row r="41" spans="2:4" x14ac:dyDescent="0.3">
      <c r="B41" s="36" t="s">
        <v>1449</v>
      </c>
      <c r="C41" s="36" t="s">
        <v>9</v>
      </c>
      <c r="D41" s="36"/>
    </row>
    <row r="42" spans="2:4" x14ac:dyDescent="0.3">
      <c r="B42" s="36" t="s">
        <v>1449</v>
      </c>
      <c r="C42" s="36" t="s">
        <v>30</v>
      </c>
      <c r="D42" s="36" t="s">
        <v>43</v>
      </c>
    </row>
    <row r="45" spans="2:4" ht="26.4" x14ac:dyDescent="0.55000000000000004">
      <c r="C45" s="177" t="s">
        <v>1451</v>
      </c>
    </row>
    <row r="47" spans="2:4" x14ac:dyDescent="0.3">
      <c r="B47" s="36" t="s">
        <v>1454</v>
      </c>
    </row>
    <row r="49" spans="2:2" x14ac:dyDescent="0.3">
      <c r="B49" s="36" t="s">
        <v>1455</v>
      </c>
    </row>
  </sheetData>
  <hyperlinks>
    <hyperlink ref="F3" location="RESUMEN!A1" display="RESUMEN!A1" xr:uid="{04799064-5774-4855-944F-8BE05E1A9A2D}"/>
  </hyperlink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2060"/>
  </sheetPr>
  <dimension ref="A1:I17"/>
  <sheetViews>
    <sheetView showGridLines="0" topLeftCell="B1" zoomScale="141" zoomScaleNormal="141" workbookViewId="0">
      <selection activeCell="G17" sqref="G17"/>
    </sheetView>
  </sheetViews>
  <sheetFormatPr baseColWidth="10" defaultRowHeight="14.4" x14ac:dyDescent="0.3"/>
  <cols>
    <col min="1" max="1" width="9.44140625" style="5" bestFit="1" customWidth="1"/>
    <col min="2" max="2" width="50.5546875" style="5" bestFit="1" customWidth="1"/>
    <col min="3" max="4" width="12.6640625" style="5" bestFit="1" customWidth="1"/>
    <col min="5" max="5" width="14" style="5" bestFit="1" customWidth="1"/>
    <col min="6" max="6" width="12.6640625" style="5" bestFit="1" customWidth="1"/>
    <col min="7" max="7" width="12.21875" style="5" bestFit="1" customWidth="1"/>
    <col min="8" max="8" width="8.6640625" style="5" customWidth="1"/>
    <col min="9" max="16384" width="11.5546875" style="5"/>
  </cols>
  <sheetData>
    <row r="1" spans="1:9" ht="25.2" thickTop="1" thickBot="1" x14ac:dyDescent="0.55000000000000004">
      <c r="A1" s="1">
        <v>7</v>
      </c>
      <c r="B1" s="2" t="s">
        <v>69</v>
      </c>
      <c r="C1" s="3"/>
      <c r="D1" s="3"/>
      <c r="E1" s="28"/>
      <c r="F1" s="28"/>
      <c r="G1" s="4"/>
    </row>
    <row r="2" spans="1:9" ht="15.6" thickTop="1" thickBot="1" x14ac:dyDescent="0.35"/>
    <row r="3" spans="1:9" ht="16.2" x14ac:dyDescent="0.35">
      <c r="B3" s="6" t="s">
        <v>31</v>
      </c>
      <c r="C3" s="7" t="s">
        <v>36</v>
      </c>
      <c r="D3" s="7" t="s">
        <v>37</v>
      </c>
      <c r="E3" s="7" t="s">
        <v>38</v>
      </c>
      <c r="F3" s="7" t="s">
        <v>80</v>
      </c>
      <c r="G3" s="7" t="s">
        <v>79</v>
      </c>
      <c r="I3" s="8" t="s">
        <v>58</v>
      </c>
    </row>
    <row r="4" spans="1:9" ht="15" thickBot="1" x14ac:dyDescent="0.35">
      <c r="B4" s="9" t="s">
        <v>32</v>
      </c>
      <c r="C4" s="143">
        <v>10</v>
      </c>
      <c r="D4" s="143">
        <v>10</v>
      </c>
      <c r="E4" s="143">
        <v>10</v>
      </c>
      <c r="F4" s="143">
        <v>10</v>
      </c>
      <c r="G4" s="143">
        <v>10</v>
      </c>
      <c r="I4" s="10" t="s">
        <v>59</v>
      </c>
    </row>
    <row r="5" spans="1:9" x14ac:dyDescent="0.3">
      <c r="B5" s="9" t="s">
        <v>33</v>
      </c>
      <c r="C5" s="143">
        <v>6</v>
      </c>
      <c r="D5" s="143">
        <v>3</v>
      </c>
      <c r="E5" s="143">
        <v>12</v>
      </c>
      <c r="F5" s="143">
        <v>1</v>
      </c>
      <c r="G5" s="143">
        <v>1</v>
      </c>
    </row>
    <row r="6" spans="1:9" x14ac:dyDescent="0.3">
      <c r="B6" s="34" t="s">
        <v>34</v>
      </c>
      <c r="C6" s="155">
        <v>40000</v>
      </c>
      <c r="D6" s="155">
        <v>50000</v>
      </c>
      <c r="E6" s="155">
        <v>100000</v>
      </c>
      <c r="F6" s="155">
        <v>40000</v>
      </c>
      <c r="G6" s="155">
        <v>10000</v>
      </c>
    </row>
    <row r="7" spans="1:9" x14ac:dyDescent="0.3">
      <c r="B7" s="24" t="s">
        <v>35</v>
      </c>
      <c r="C7" s="157">
        <f>C4*C5/C6</f>
        <v>1.5E-3</v>
      </c>
      <c r="D7" s="158">
        <f>D4*D5/D6</f>
        <v>5.9999999999999995E-4</v>
      </c>
      <c r="E7" s="158">
        <f>E4*E5/E6</f>
        <v>1.1999999999999999E-3</v>
      </c>
      <c r="F7" s="158">
        <f>F4*F5/F6</f>
        <v>2.5000000000000001E-4</v>
      </c>
      <c r="G7" s="158">
        <f>G4*G5/G6</f>
        <v>1E-3</v>
      </c>
    </row>
    <row r="8" spans="1:9" x14ac:dyDescent="0.3">
      <c r="B8" s="25" t="s">
        <v>81</v>
      </c>
      <c r="C8" s="25"/>
      <c r="D8" s="25"/>
      <c r="E8" s="25"/>
      <c r="F8" s="25"/>
      <c r="G8" s="156">
        <f>SUM(C7:G7)</f>
        <v>4.5500000000000002E-3</v>
      </c>
    </row>
    <row r="10" spans="1:9" ht="16.2" x14ac:dyDescent="0.35">
      <c r="B10" s="6" t="s">
        <v>39</v>
      </c>
      <c r="C10" s="7" t="s">
        <v>36</v>
      </c>
      <c r="D10" s="7" t="s">
        <v>37</v>
      </c>
      <c r="E10" s="7" t="s">
        <v>38</v>
      </c>
      <c r="F10" s="7" t="s">
        <v>80</v>
      </c>
    </row>
    <row r="11" spans="1:9" x14ac:dyDescent="0.3">
      <c r="B11" s="9" t="s">
        <v>32</v>
      </c>
      <c r="C11" s="143">
        <v>250</v>
      </c>
      <c r="D11" s="143">
        <v>120</v>
      </c>
      <c r="E11" s="143">
        <v>120</v>
      </c>
      <c r="F11" s="143">
        <v>120</v>
      </c>
    </row>
    <row r="12" spans="1:9" x14ac:dyDescent="0.3">
      <c r="B12" s="9" t="s">
        <v>40</v>
      </c>
      <c r="C12" s="143">
        <v>2</v>
      </c>
      <c r="D12" s="143">
        <v>4</v>
      </c>
      <c r="E12" s="143">
        <v>2</v>
      </c>
      <c r="F12" s="143">
        <v>1</v>
      </c>
    </row>
    <row r="13" spans="1:9" x14ac:dyDescent="0.3">
      <c r="B13" s="34" t="s">
        <v>34</v>
      </c>
      <c r="C13" s="155">
        <v>40000</v>
      </c>
      <c r="D13" s="155">
        <v>60000</v>
      </c>
      <c r="E13" s="155">
        <v>60000</v>
      </c>
      <c r="F13" s="155">
        <v>20000</v>
      </c>
    </row>
    <row r="14" spans="1:9" x14ac:dyDescent="0.3">
      <c r="B14" s="24" t="s">
        <v>35</v>
      </c>
      <c r="C14" s="27">
        <f>C11*C12/C13</f>
        <v>1.2500000000000001E-2</v>
      </c>
      <c r="D14" s="27">
        <f>D11*D12/D13</f>
        <v>8.0000000000000002E-3</v>
      </c>
      <c r="E14" s="27">
        <f>E11*E12/E13</f>
        <v>4.0000000000000001E-3</v>
      </c>
      <c r="F14" s="27">
        <f>F11*F12/F13</f>
        <v>6.0000000000000001E-3</v>
      </c>
    </row>
    <row r="15" spans="1:9" x14ac:dyDescent="0.3">
      <c r="B15" s="25" t="s">
        <v>82</v>
      </c>
      <c r="C15" s="25"/>
      <c r="D15" s="25"/>
      <c r="E15" s="25"/>
      <c r="F15" s="25">
        <f>SUM(C14:F14)</f>
        <v>3.0499999999999999E-2</v>
      </c>
    </row>
    <row r="17" spans="2:7" ht="16.2" x14ac:dyDescent="0.35">
      <c r="B17" s="18" t="s">
        <v>83</v>
      </c>
      <c r="C17" s="18"/>
      <c r="D17" s="18"/>
      <c r="E17" s="18"/>
      <c r="F17" s="18"/>
      <c r="G17" s="18">
        <f>G8+F15</f>
        <v>3.5049999999999998E-2</v>
      </c>
    </row>
  </sheetData>
  <hyperlinks>
    <hyperlink ref="I3" location="RESUMEN!A1" display="RESUMEN!A1" xr:uid="{13B82219-F519-4024-812F-83295D61E632}"/>
  </hyperlink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2060"/>
  </sheetPr>
  <dimension ref="A1:G9"/>
  <sheetViews>
    <sheetView showGridLines="0" zoomScale="160" zoomScaleNormal="160" workbookViewId="0">
      <selection activeCell="D7" sqref="D7"/>
    </sheetView>
  </sheetViews>
  <sheetFormatPr baseColWidth="10" defaultRowHeight="14.4" x14ac:dyDescent="0.3"/>
  <cols>
    <col min="1" max="1" width="9.44140625" style="5" bestFit="1" customWidth="1"/>
    <col min="2" max="2" width="34" style="5" customWidth="1"/>
    <col min="3" max="3" width="13.33203125" style="5" customWidth="1"/>
    <col min="4" max="4" width="12.5546875" style="5" bestFit="1" customWidth="1"/>
    <col min="5" max="16384" width="11.5546875" style="5"/>
  </cols>
  <sheetData>
    <row r="1" spans="1:7" ht="25.2" thickTop="1" thickBot="1" x14ac:dyDescent="0.55000000000000004">
      <c r="A1" s="1">
        <v>8</v>
      </c>
      <c r="B1" s="2" t="s">
        <v>98</v>
      </c>
      <c r="C1" s="3"/>
      <c r="D1" s="3"/>
      <c r="E1" s="4"/>
    </row>
    <row r="2" spans="1:7" ht="15.6" thickTop="1" thickBot="1" x14ac:dyDescent="0.35"/>
    <row r="3" spans="1:7" ht="16.2" x14ac:dyDescent="0.35">
      <c r="B3" s="6" t="s">
        <v>0</v>
      </c>
      <c r="C3" s="7" t="s">
        <v>24</v>
      </c>
      <c r="D3" s="33" t="s">
        <v>25</v>
      </c>
      <c r="G3" s="8" t="s">
        <v>58</v>
      </c>
    </row>
    <row r="4" spans="1:7" ht="15" thickBot="1" x14ac:dyDescent="0.35">
      <c r="B4" s="143" t="s">
        <v>26</v>
      </c>
      <c r="C4" s="143">
        <v>60000</v>
      </c>
      <c r="D4" s="154" t="s">
        <v>9</v>
      </c>
      <c r="G4" s="10" t="s">
        <v>59</v>
      </c>
    </row>
    <row r="5" spans="1:7" x14ac:dyDescent="0.3">
      <c r="B5" s="143" t="s">
        <v>42</v>
      </c>
      <c r="C5" s="143">
        <v>600</v>
      </c>
      <c r="D5" s="154" t="s">
        <v>43</v>
      </c>
    </row>
    <row r="6" spans="1:7" x14ac:dyDescent="0.3">
      <c r="B6" s="143" t="s">
        <v>44</v>
      </c>
      <c r="C6" s="143">
        <v>10</v>
      </c>
      <c r="D6" s="143"/>
    </row>
    <row r="7" spans="1:7" ht="16.2" x14ac:dyDescent="0.35">
      <c r="B7" s="18" t="s">
        <v>84</v>
      </c>
      <c r="C7" s="18"/>
      <c r="D7" s="18">
        <f>C5*C6/C4</f>
        <v>0.1</v>
      </c>
    </row>
    <row r="9" spans="1:7" x14ac:dyDescent="0.3">
      <c r="B9" s="5" t="s">
        <v>108</v>
      </c>
    </row>
  </sheetData>
  <hyperlinks>
    <hyperlink ref="G3" location="RESUMEN!A1" display="RESUMEN!A1" xr:uid="{712179B4-5D21-4625-B2BD-3A4BD183D190}"/>
  </hyperlink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2060"/>
  </sheetPr>
  <dimension ref="A1:M50"/>
  <sheetViews>
    <sheetView showGridLines="0" zoomScale="160" zoomScaleNormal="160" workbookViewId="0">
      <selection activeCell="B5" sqref="B5:C5"/>
    </sheetView>
  </sheetViews>
  <sheetFormatPr baseColWidth="10" defaultRowHeight="14.4" x14ac:dyDescent="0.3"/>
  <cols>
    <col min="1" max="1" width="13.21875" style="5" bestFit="1" customWidth="1"/>
    <col min="2" max="2" width="56.33203125" style="5" customWidth="1"/>
    <col min="3" max="3" width="12.6640625" style="161" bestFit="1" customWidth="1"/>
    <col min="4" max="4" width="12.33203125" style="161" customWidth="1"/>
    <col min="5" max="5" width="11.5546875" style="5"/>
    <col min="6" max="6" width="9" style="5" customWidth="1"/>
    <col min="7" max="7" width="13.6640625" style="5" customWidth="1"/>
    <col min="8" max="8" width="11.5546875" style="5"/>
    <col min="9" max="9" width="16.109375" style="5" customWidth="1"/>
    <col min="10" max="10" width="11.5546875" style="5"/>
    <col min="11" max="11" width="11.6640625" style="5" bestFit="1" customWidth="1"/>
    <col min="12" max="12" width="12.77734375" style="5" bestFit="1" customWidth="1"/>
    <col min="13" max="16384" width="11.5546875" style="5"/>
  </cols>
  <sheetData>
    <row r="1" spans="1:9" ht="25.2" thickTop="1" thickBot="1" x14ac:dyDescent="0.55000000000000004">
      <c r="A1" s="1">
        <v>9</v>
      </c>
      <c r="B1" s="2" t="s">
        <v>85</v>
      </c>
      <c r="C1" s="160"/>
      <c r="D1" s="160"/>
      <c r="E1" s="4"/>
    </row>
    <row r="2" spans="1:9" ht="15.6" thickTop="1" thickBot="1" x14ac:dyDescent="0.35"/>
    <row r="3" spans="1:9" ht="16.2" x14ac:dyDescent="0.35">
      <c r="B3" s="6" t="s">
        <v>0</v>
      </c>
      <c r="C3" s="33" t="s">
        <v>24</v>
      </c>
      <c r="D3" s="33" t="s">
        <v>25</v>
      </c>
      <c r="F3" s="8" t="s">
        <v>58</v>
      </c>
    </row>
    <row r="4" spans="1:9" ht="15" thickBot="1" x14ac:dyDescent="0.35">
      <c r="A4" s="163" t="s">
        <v>1424</v>
      </c>
      <c r="B4" s="27" t="s">
        <v>93</v>
      </c>
      <c r="C4" s="159">
        <f>I50</f>
        <v>52850</v>
      </c>
      <c r="D4" s="159">
        <f>K50</f>
        <v>0.26424999999999998</v>
      </c>
      <c r="F4" s="10" t="s">
        <v>59</v>
      </c>
    </row>
    <row r="5" spans="1:9" x14ac:dyDescent="0.3">
      <c r="A5" s="35" t="s">
        <v>1425</v>
      </c>
      <c r="B5" s="27" t="s">
        <v>95</v>
      </c>
      <c r="C5" s="159">
        <v>1000</v>
      </c>
      <c r="D5" s="159">
        <f>C5/C6</f>
        <v>0.2</v>
      </c>
    </row>
    <row r="6" spans="1:9" x14ac:dyDescent="0.3">
      <c r="B6" s="143" t="s">
        <v>92</v>
      </c>
      <c r="C6" s="154">
        <v>5000</v>
      </c>
      <c r="D6" s="154" t="s">
        <v>9</v>
      </c>
    </row>
    <row r="7" spans="1:9" ht="16.2" x14ac:dyDescent="0.35">
      <c r="B7" s="18" t="s">
        <v>88</v>
      </c>
      <c r="C7" s="162"/>
      <c r="D7" s="162">
        <f>D4+D5</f>
        <v>0.46425</v>
      </c>
    </row>
    <row r="8" spans="1:9" x14ac:dyDescent="0.3">
      <c r="G8" s="35" t="s">
        <v>86</v>
      </c>
      <c r="H8" s="35"/>
      <c r="I8" s="35"/>
    </row>
    <row r="9" spans="1:9" x14ac:dyDescent="0.3">
      <c r="B9" s="5" t="s">
        <v>94</v>
      </c>
    </row>
    <row r="10" spans="1:9" x14ac:dyDescent="0.3">
      <c r="B10" s="5" t="s">
        <v>96</v>
      </c>
      <c r="G10" s="36">
        <v>1000</v>
      </c>
      <c r="H10" s="36" t="s">
        <v>9</v>
      </c>
      <c r="I10" s="36">
        <v>500</v>
      </c>
    </row>
    <row r="11" spans="1:9" x14ac:dyDescent="0.3">
      <c r="B11" s="5" t="s">
        <v>97</v>
      </c>
      <c r="G11" s="36">
        <v>5000</v>
      </c>
      <c r="H11" s="36" t="s">
        <v>9</v>
      </c>
      <c r="I11" s="36">
        <v>750</v>
      </c>
    </row>
    <row r="12" spans="1:9" x14ac:dyDescent="0.3">
      <c r="G12" s="36">
        <v>10000</v>
      </c>
      <c r="H12" s="36" t="s">
        <v>9</v>
      </c>
      <c r="I12" s="36">
        <v>1200</v>
      </c>
    </row>
    <row r="13" spans="1:9" x14ac:dyDescent="0.3">
      <c r="G13" s="36">
        <v>15000</v>
      </c>
      <c r="H13" s="36" t="s">
        <v>9</v>
      </c>
      <c r="I13" s="36">
        <v>900</v>
      </c>
    </row>
    <row r="14" spans="1:9" x14ac:dyDescent="0.3">
      <c r="G14" s="36">
        <v>20000</v>
      </c>
      <c r="H14" s="36" t="s">
        <v>9</v>
      </c>
      <c r="I14" s="36">
        <v>2000</v>
      </c>
    </row>
    <row r="15" spans="1:9" x14ac:dyDescent="0.3">
      <c r="G15" s="36">
        <v>25000</v>
      </c>
      <c r="H15" s="36" t="s">
        <v>9</v>
      </c>
      <c r="I15" s="36">
        <v>1250</v>
      </c>
    </row>
    <row r="16" spans="1:9" x14ac:dyDescent="0.3">
      <c r="G16" s="36">
        <v>30000</v>
      </c>
      <c r="H16" s="36" t="s">
        <v>9</v>
      </c>
      <c r="I16" s="36">
        <v>1250</v>
      </c>
    </row>
    <row r="17" spans="7:9" x14ac:dyDescent="0.3">
      <c r="G17" s="36">
        <v>35000</v>
      </c>
      <c r="H17" s="36" t="s">
        <v>9</v>
      </c>
      <c r="I17" s="36">
        <v>1250</v>
      </c>
    </row>
    <row r="18" spans="7:9" x14ac:dyDescent="0.3">
      <c r="G18" s="36">
        <v>40000</v>
      </c>
      <c r="H18" s="36" t="s">
        <v>9</v>
      </c>
      <c r="I18" s="36">
        <v>1250</v>
      </c>
    </row>
    <row r="19" spans="7:9" x14ac:dyDescent="0.3">
      <c r="G19" s="36">
        <v>45000</v>
      </c>
      <c r="H19" s="36" t="s">
        <v>9</v>
      </c>
      <c r="I19" s="36">
        <v>1250</v>
      </c>
    </row>
    <row r="20" spans="7:9" x14ac:dyDescent="0.3">
      <c r="G20" s="36">
        <v>50000</v>
      </c>
      <c r="H20" s="36" t="s">
        <v>9</v>
      </c>
      <c r="I20" s="36">
        <v>2500</v>
      </c>
    </row>
    <row r="21" spans="7:9" x14ac:dyDescent="0.3">
      <c r="G21" s="36">
        <v>55000</v>
      </c>
      <c r="H21" s="36" t="s">
        <v>9</v>
      </c>
      <c r="I21" s="36">
        <v>1250</v>
      </c>
    </row>
    <row r="22" spans="7:9" x14ac:dyDescent="0.3">
      <c r="G22" s="36">
        <v>60000</v>
      </c>
      <c r="H22" s="36" t="s">
        <v>9</v>
      </c>
      <c r="I22" s="36">
        <v>1250</v>
      </c>
    </row>
    <row r="23" spans="7:9" x14ac:dyDescent="0.3">
      <c r="G23" s="36">
        <v>65000</v>
      </c>
      <c r="H23" s="36" t="s">
        <v>9</v>
      </c>
      <c r="I23" s="36">
        <v>1250</v>
      </c>
    </row>
    <row r="24" spans="7:9" x14ac:dyDescent="0.3">
      <c r="G24" s="36">
        <v>70000</v>
      </c>
      <c r="H24" s="36" t="s">
        <v>9</v>
      </c>
      <c r="I24" s="36">
        <v>1250</v>
      </c>
    </row>
    <row r="25" spans="7:9" x14ac:dyDescent="0.3">
      <c r="G25" s="36">
        <v>75000</v>
      </c>
      <c r="H25" s="36" t="s">
        <v>9</v>
      </c>
      <c r="I25" s="36">
        <v>1250</v>
      </c>
    </row>
    <row r="26" spans="7:9" x14ac:dyDescent="0.3">
      <c r="G26" s="36">
        <v>80000</v>
      </c>
      <c r="H26" s="36" t="s">
        <v>9</v>
      </c>
      <c r="I26" s="36">
        <v>1250</v>
      </c>
    </row>
    <row r="27" spans="7:9" x14ac:dyDescent="0.3">
      <c r="G27" s="36">
        <v>85000</v>
      </c>
      <c r="H27" s="36" t="s">
        <v>9</v>
      </c>
      <c r="I27" s="36">
        <v>1250</v>
      </c>
    </row>
    <row r="28" spans="7:9" x14ac:dyDescent="0.3">
      <c r="G28" s="36">
        <v>90000</v>
      </c>
      <c r="H28" s="36" t="s">
        <v>9</v>
      </c>
      <c r="I28" s="36">
        <v>1250</v>
      </c>
    </row>
    <row r="29" spans="7:9" x14ac:dyDescent="0.3">
      <c r="G29" s="36">
        <v>95000</v>
      </c>
      <c r="H29" s="36" t="s">
        <v>9</v>
      </c>
      <c r="I29" s="36">
        <v>1250</v>
      </c>
    </row>
    <row r="30" spans="7:9" x14ac:dyDescent="0.3">
      <c r="G30" s="36">
        <v>100000</v>
      </c>
      <c r="H30" s="36" t="s">
        <v>9</v>
      </c>
      <c r="I30" s="36">
        <v>2500</v>
      </c>
    </row>
    <row r="31" spans="7:9" x14ac:dyDescent="0.3">
      <c r="G31" s="36">
        <v>110000</v>
      </c>
      <c r="H31" s="36" t="s">
        <v>9</v>
      </c>
      <c r="I31" s="36">
        <v>1250</v>
      </c>
    </row>
    <row r="32" spans="7:9" x14ac:dyDescent="0.3">
      <c r="G32" s="36">
        <f t="shared" ref="G32:G49" si="0">G31+5000</f>
        <v>115000</v>
      </c>
      <c r="H32" s="36" t="s">
        <v>9</v>
      </c>
      <c r="I32" s="36">
        <v>1250</v>
      </c>
    </row>
    <row r="33" spans="7:13" x14ac:dyDescent="0.3">
      <c r="G33" s="36">
        <f t="shared" si="0"/>
        <v>120000</v>
      </c>
      <c r="H33" s="36" t="s">
        <v>9</v>
      </c>
      <c r="I33" s="36">
        <v>1250</v>
      </c>
    </row>
    <row r="34" spans="7:13" x14ac:dyDescent="0.3">
      <c r="G34" s="36">
        <f t="shared" si="0"/>
        <v>125000</v>
      </c>
      <c r="H34" s="36" t="s">
        <v>9</v>
      </c>
      <c r="I34" s="36">
        <v>1250</v>
      </c>
    </row>
    <row r="35" spans="7:13" x14ac:dyDescent="0.3">
      <c r="G35" s="36">
        <f t="shared" si="0"/>
        <v>130000</v>
      </c>
      <c r="H35" s="36" t="s">
        <v>9</v>
      </c>
      <c r="I35" s="36">
        <v>1250</v>
      </c>
    </row>
    <row r="36" spans="7:13" x14ac:dyDescent="0.3">
      <c r="G36" s="36">
        <f t="shared" si="0"/>
        <v>135000</v>
      </c>
      <c r="H36" s="36" t="s">
        <v>9</v>
      </c>
      <c r="I36" s="36">
        <v>1250</v>
      </c>
    </row>
    <row r="37" spans="7:13" x14ac:dyDescent="0.3">
      <c r="G37" s="36">
        <f t="shared" si="0"/>
        <v>140000</v>
      </c>
      <c r="H37" s="36" t="s">
        <v>9</v>
      </c>
      <c r="I37" s="36">
        <v>1250</v>
      </c>
    </row>
    <row r="38" spans="7:13" x14ac:dyDescent="0.3">
      <c r="G38" s="36">
        <f t="shared" si="0"/>
        <v>145000</v>
      </c>
      <c r="H38" s="36" t="s">
        <v>9</v>
      </c>
      <c r="I38" s="36">
        <v>1250</v>
      </c>
    </row>
    <row r="39" spans="7:13" x14ac:dyDescent="0.3">
      <c r="G39" s="36">
        <f t="shared" si="0"/>
        <v>150000</v>
      </c>
      <c r="H39" s="36" t="s">
        <v>9</v>
      </c>
      <c r="I39" s="36">
        <v>1250</v>
      </c>
    </row>
    <row r="40" spans="7:13" x14ac:dyDescent="0.3">
      <c r="G40" s="36">
        <f t="shared" si="0"/>
        <v>155000</v>
      </c>
      <c r="H40" s="36" t="s">
        <v>9</v>
      </c>
      <c r="I40" s="36">
        <v>1250</v>
      </c>
    </row>
    <row r="41" spans="7:13" x14ac:dyDescent="0.3">
      <c r="G41" s="36">
        <f t="shared" si="0"/>
        <v>160000</v>
      </c>
      <c r="H41" s="36" t="s">
        <v>9</v>
      </c>
      <c r="I41" s="36">
        <v>1250</v>
      </c>
    </row>
    <row r="42" spans="7:13" x14ac:dyDescent="0.3">
      <c r="G42" s="36">
        <f t="shared" si="0"/>
        <v>165000</v>
      </c>
      <c r="H42" s="36" t="s">
        <v>9</v>
      </c>
      <c r="I42" s="36">
        <v>1250</v>
      </c>
    </row>
    <row r="43" spans="7:13" x14ac:dyDescent="0.3">
      <c r="G43" s="36">
        <f t="shared" si="0"/>
        <v>170000</v>
      </c>
      <c r="H43" s="36" t="s">
        <v>9</v>
      </c>
      <c r="I43" s="36">
        <v>1250</v>
      </c>
      <c r="K43" s="36" t="s">
        <v>87</v>
      </c>
    </row>
    <row r="44" spans="7:13" x14ac:dyDescent="0.3">
      <c r="G44" s="36">
        <f t="shared" si="0"/>
        <v>175000</v>
      </c>
      <c r="H44" s="36" t="s">
        <v>9</v>
      </c>
      <c r="I44" s="36">
        <v>1250</v>
      </c>
      <c r="K44" s="36" t="s">
        <v>49</v>
      </c>
      <c r="L44" s="5">
        <v>6732</v>
      </c>
      <c r="M44" s="5" t="s">
        <v>9</v>
      </c>
    </row>
    <row r="45" spans="7:13" x14ac:dyDescent="0.3">
      <c r="G45" s="36">
        <f t="shared" si="0"/>
        <v>180000</v>
      </c>
      <c r="H45" s="36" t="s">
        <v>9</v>
      </c>
      <c r="I45" s="36">
        <v>1250</v>
      </c>
    </row>
    <row r="46" spans="7:13" x14ac:dyDescent="0.3">
      <c r="G46" s="36">
        <f t="shared" si="0"/>
        <v>185000</v>
      </c>
      <c r="H46" s="36" t="s">
        <v>9</v>
      </c>
      <c r="I46" s="36">
        <v>1250</v>
      </c>
      <c r="K46" s="5" t="s">
        <v>46</v>
      </c>
    </row>
    <row r="47" spans="7:13" x14ac:dyDescent="0.3">
      <c r="G47" s="36">
        <f t="shared" si="0"/>
        <v>190000</v>
      </c>
      <c r="H47" s="36" t="s">
        <v>9</v>
      </c>
      <c r="I47" s="36">
        <v>1250</v>
      </c>
      <c r="K47" s="5" t="s">
        <v>47</v>
      </c>
    </row>
    <row r="48" spans="7:13" ht="16.2" x14ac:dyDescent="0.35">
      <c r="G48" s="36">
        <f t="shared" si="0"/>
        <v>195000</v>
      </c>
      <c r="H48" s="36" t="s">
        <v>9</v>
      </c>
      <c r="I48" s="36">
        <v>1250</v>
      </c>
      <c r="K48" s="37" t="s">
        <v>48</v>
      </c>
      <c r="L48" s="37">
        <f>L44*K50</f>
        <v>1778.9309999999998</v>
      </c>
    </row>
    <row r="49" spans="7:11" x14ac:dyDescent="0.3">
      <c r="G49" s="36">
        <f t="shared" si="0"/>
        <v>200000</v>
      </c>
      <c r="H49" s="36" t="s">
        <v>9</v>
      </c>
      <c r="I49" s="36">
        <v>2500</v>
      </c>
    </row>
    <row r="50" spans="7:11" ht="16.2" x14ac:dyDescent="0.35">
      <c r="I50" s="38">
        <f>SUM(I10:I49)</f>
        <v>52850</v>
      </c>
      <c r="K50" s="37">
        <f>I50/G49</f>
        <v>0.26424999999999998</v>
      </c>
    </row>
  </sheetData>
  <hyperlinks>
    <hyperlink ref="F3" location="RESUMEN!A1" display="RESUMEN!A1" xr:uid="{5BF7FA67-AE0A-46B4-AA61-23D37310A652}"/>
  </hyperlinks>
  <pageMargins left="0.7" right="0.7" top="0.75" bottom="0.75" header="0.3" footer="0.3"/>
  <pageSetup orientation="portrait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MOD</vt:lpstr>
      <vt:lpstr>DEPR</vt:lpstr>
      <vt:lpstr>GAST_FIN</vt:lpstr>
      <vt:lpstr>SEG</vt:lpstr>
      <vt:lpstr>GAST ADM</vt:lpstr>
      <vt:lpstr>COMB</vt:lpstr>
      <vt:lpstr>LUBR_FILT</vt:lpstr>
      <vt:lpstr>NEUM</vt:lpstr>
      <vt:lpstr>MANT</vt:lpstr>
      <vt:lpstr>RESUMEN</vt:lpstr>
      <vt:lpstr>Reporte viajes</vt:lpstr>
      <vt:lpstr>Conducción eficiente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Rosario</dc:creator>
  <cp:lastModifiedBy>LENOVO</cp:lastModifiedBy>
  <cp:lastPrinted>2020-05-30T22:53:36Z</cp:lastPrinted>
  <dcterms:created xsi:type="dcterms:W3CDTF">2019-09-28T13:01:00Z</dcterms:created>
  <dcterms:modified xsi:type="dcterms:W3CDTF">2020-10-18T04:58:29Z</dcterms:modified>
</cp:coreProperties>
</file>